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2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drawings/drawing3.xml" ContentType="application/vnd.openxmlformats-officedocument.drawing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drawings/drawing4.xml" ContentType="application/vnd.openxmlformats-officedocument.drawing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drawings/drawing5.xml" ContentType="application/vnd.openxmlformats-officedocument.drawing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drawings/drawing6.xml" ContentType="application/vnd.openxmlformats-officedocument.drawing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drawings/drawing7.xml" ContentType="application/vnd.openxmlformats-officedocument.drawing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drawings/drawing8.xml" ContentType="application/vnd.openxmlformats-officedocument.drawing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drawings/drawing9.xml" ContentType="application/vnd.openxmlformats-officedocument.drawing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drawings/drawing10.xml" ContentType="application/vnd.openxmlformats-officedocument.drawing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drawings/drawing11.xml" ContentType="application/vnd.openxmlformats-officedocument.drawing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drawings/drawing12.xml" ContentType="application/vnd.openxmlformats-officedocument.drawing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drawings/drawing13.xml" ContentType="application/vnd.openxmlformats-officedocument.drawing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drawings/drawing14.xml" ContentType="application/vnd.openxmlformats-officedocument.drawing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drawings/drawing15.xml" ContentType="application/vnd.openxmlformats-officedocument.drawing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drawings/drawing16.xml" ContentType="application/vnd.openxmlformats-officedocument.drawing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drawings/drawing17.xml" ContentType="application/vnd.openxmlformats-officedocument.drawing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drawings/drawing18.xml" ContentType="application/vnd.openxmlformats-officedocument.drawing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drawings/drawing19.xml" ContentType="application/vnd.openxmlformats-officedocument.drawing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drawings/drawing20.xml" ContentType="application/vnd.openxmlformats-officedocument.drawing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drawings/drawing21.xml" ContentType="application/vnd.openxmlformats-officedocument.drawing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drawings/drawing22.xml" ContentType="application/vnd.openxmlformats-officedocument.drawing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drawings/drawing23.xml" ContentType="application/vnd.openxmlformats-officedocument.drawing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drawings/drawing24.xml" ContentType="application/vnd.openxmlformats-officedocument.drawing+xml"/>
  <Override PartName="/xl/ctrlProps/ctrlProp485.xml" ContentType="application/vnd.ms-excel.controlproperties+xml"/>
  <Override PartName="/xl/ctrlProps/ctrlProp48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mar v rayaneh\Desktop\آخرین اصلاحیه زیج\"/>
    </mc:Choice>
  </mc:AlternateContent>
  <bookViews>
    <workbookView xWindow="0" yWindow="0" windowWidth="24000" windowHeight="11025" firstSheet="17" activeTab="24"/>
  </bookViews>
  <sheets>
    <sheet name="مرکز23" sheetId="31" r:id="rId1"/>
    <sheet name="مرک22" sheetId="30" r:id="rId2"/>
    <sheet name="مرک21" sheetId="29" r:id="rId3"/>
    <sheet name="مرکز20" sheetId="28" r:id="rId4"/>
    <sheet name="مرک19)" sheetId="27" r:id="rId5"/>
    <sheet name="مرکز18" sheetId="26" r:id="rId6"/>
    <sheet name="مرکز17)" sheetId="25" r:id="rId7"/>
    <sheet name="مرکز16" sheetId="22" r:id="rId8"/>
    <sheet name="مرکز15" sheetId="21" r:id="rId9"/>
    <sheet name="مرکز14" sheetId="20" r:id="rId10"/>
    <sheet name="مرکز13" sheetId="19" r:id="rId11"/>
    <sheet name="مرکز12" sheetId="14" r:id="rId12"/>
    <sheet name="مرکز11" sheetId="13" r:id="rId13"/>
    <sheet name="مرکز10" sheetId="12" r:id="rId14"/>
    <sheet name="مرکز9" sheetId="11" r:id="rId15"/>
    <sheet name="مرکز8" sheetId="10" r:id="rId16"/>
    <sheet name="مرکز7" sheetId="9" r:id="rId17"/>
    <sheet name="مرکز6" sheetId="8" r:id="rId18"/>
    <sheet name="مرکز 5" sheetId="6" r:id="rId19"/>
    <sheet name="مرکز 4" sheetId="5" r:id="rId20"/>
    <sheet name="مرکز 3" sheetId="4" r:id="rId21"/>
    <sheet name="مرکز 2" sheetId="3" r:id="rId22"/>
    <sheet name="مرکز 1" sheetId="2" r:id="rId23"/>
    <sheet name="کل شهرستان" sheetId="33" r:id="rId24"/>
    <sheet name="شاخصها" sheetId="23" r:id="rId2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73" i="23" l="1"/>
  <c r="W73" i="23"/>
  <c r="V73" i="23"/>
  <c r="U73" i="23"/>
  <c r="T73" i="23"/>
  <c r="S73" i="23"/>
  <c r="R73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D73" i="23"/>
  <c r="C73" i="23"/>
  <c r="X72" i="23"/>
  <c r="W72" i="23"/>
  <c r="V72" i="23"/>
  <c r="U72" i="23"/>
  <c r="T72" i="23"/>
  <c r="S72" i="23"/>
  <c r="R72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D72" i="23"/>
  <c r="C72" i="23"/>
  <c r="X71" i="23"/>
  <c r="W71" i="23"/>
  <c r="V71" i="23"/>
  <c r="U71" i="23"/>
  <c r="T71" i="23"/>
  <c r="S71" i="23"/>
  <c r="R71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D71" i="23"/>
  <c r="C71" i="23"/>
  <c r="X70" i="23"/>
  <c r="W70" i="23"/>
  <c r="V70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D70" i="23"/>
  <c r="C70" i="23"/>
  <c r="X69" i="23"/>
  <c r="W69" i="23"/>
  <c r="V69" i="23"/>
  <c r="U69" i="23"/>
  <c r="T69" i="23"/>
  <c r="S69" i="23"/>
  <c r="R69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E69" i="23"/>
  <c r="D69" i="23"/>
  <c r="C69" i="23"/>
  <c r="X68" i="23"/>
  <c r="W68" i="23"/>
  <c r="V68" i="23"/>
  <c r="U68" i="23"/>
  <c r="T68" i="23"/>
  <c r="S68" i="23"/>
  <c r="R68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D68" i="23"/>
  <c r="C68" i="23"/>
  <c r="X67" i="23"/>
  <c r="W67" i="23"/>
  <c r="V67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X66" i="23"/>
  <c r="W66" i="23"/>
  <c r="V66" i="23"/>
  <c r="U66" i="23"/>
  <c r="T66" i="23"/>
  <c r="S66" i="23"/>
  <c r="R66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E66" i="23"/>
  <c r="D66" i="23"/>
  <c r="C66" i="23"/>
  <c r="X65" i="23"/>
  <c r="W65" i="23"/>
  <c r="V65" i="23"/>
  <c r="U65" i="23"/>
  <c r="T65" i="23"/>
  <c r="S65" i="23"/>
  <c r="R65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D65" i="23"/>
  <c r="C65" i="23"/>
  <c r="X64" i="23"/>
  <c r="W64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D64" i="23"/>
  <c r="C64" i="23"/>
  <c r="X63" i="23"/>
  <c r="W63" i="23"/>
  <c r="V63" i="23"/>
  <c r="U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D63" i="23"/>
  <c r="C63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D62" i="23"/>
  <c r="C62" i="23"/>
  <c r="X61" i="23"/>
  <c r="W61" i="23"/>
  <c r="V61" i="23"/>
  <c r="U61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D61" i="23"/>
  <c r="C61" i="23"/>
  <c r="X60" i="23"/>
  <c r="W60" i="23"/>
  <c r="V60" i="23"/>
  <c r="U60" i="23"/>
  <c r="T60" i="23"/>
  <c r="S60" i="23"/>
  <c r="R60" i="23"/>
  <c r="Q60" i="23"/>
  <c r="P60" i="23"/>
  <c r="O60" i="23"/>
  <c r="N60" i="23"/>
  <c r="M60" i="23"/>
  <c r="L60" i="23"/>
  <c r="K60" i="23"/>
  <c r="J60" i="23"/>
  <c r="I60" i="23"/>
  <c r="H60" i="23"/>
  <c r="G60" i="23"/>
  <c r="F60" i="23"/>
  <c r="E60" i="23"/>
  <c r="D60" i="23"/>
  <c r="C60" i="23"/>
  <c r="X59" i="23"/>
  <c r="W59" i="23"/>
  <c r="V59" i="23"/>
  <c r="U59" i="23"/>
  <c r="T59" i="23"/>
  <c r="S59" i="23"/>
  <c r="R59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D59" i="23"/>
  <c r="C59" i="23"/>
  <c r="B59" i="23"/>
  <c r="X58" i="23"/>
  <c r="W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D56" i="23"/>
  <c r="C56" i="23"/>
  <c r="F25" i="23" l="1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X25" i="23" l="1"/>
  <c r="X26" i="23"/>
  <c r="X27" i="23"/>
  <c r="X28" i="23"/>
  <c r="X29" i="23"/>
  <c r="X30" i="23"/>
  <c r="X31" i="23"/>
  <c r="X32" i="23"/>
  <c r="X33" i="23"/>
  <c r="X34" i="23"/>
  <c r="X35" i="23"/>
  <c r="X36" i="23"/>
  <c r="X37" i="23"/>
  <c r="X38" i="23"/>
  <c r="W25" i="23"/>
  <c r="W26" i="23"/>
  <c r="W27" i="23"/>
  <c r="W28" i="23"/>
  <c r="W29" i="23"/>
  <c r="W30" i="23"/>
  <c r="W31" i="23"/>
  <c r="W32" i="23"/>
  <c r="W33" i="23"/>
  <c r="W34" i="23"/>
  <c r="W35" i="23"/>
  <c r="W36" i="23"/>
  <c r="W37" i="23"/>
  <c r="W38" i="23"/>
  <c r="V25" i="23"/>
  <c r="V26" i="23"/>
  <c r="V27" i="23"/>
  <c r="V28" i="23"/>
  <c r="V29" i="23"/>
  <c r="V30" i="23"/>
  <c r="V31" i="23"/>
  <c r="V32" i="23"/>
  <c r="V33" i="23"/>
  <c r="V34" i="23"/>
  <c r="V35" i="23"/>
  <c r="V36" i="23"/>
  <c r="V37" i="23"/>
  <c r="V38" i="23"/>
  <c r="U25" i="23"/>
  <c r="U26" i="23"/>
  <c r="U27" i="23"/>
  <c r="U28" i="23"/>
  <c r="U29" i="23"/>
  <c r="U30" i="23"/>
  <c r="U31" i="23"/>
  <c r="U32" i="23"/>
  <c r="U33" i="23"/>
  <c r="U34" i="23"/>
  <c r="U35" i="23"/>
  <c r="U36" i="23"/>
  <c r="U37" i="23"/>
  <c r="U38" i="23"/>
  <c r="T25" i="23"/>
  <c r="T26" i="23"/>
  <c r="T27" i="23"/>
  <c r="T28" i="23"/>
  <c r="T29" i="23"/>
  <c r="T30" i="23"/>
  <c r="T31" i="23"/>
  <c r="T32" i="23"/>
  <c r="T33" i="23"/>
  <c r="T34" i="23"/>
  <c r="T35" i="23"/>
  <c r="T36" i="23"/>
  <c r="T37" i="23"/>
  <c r="T38" i="23"/>
  <c r="S25" i="23"/>
  <c r="S26" i="23"/>
  <c r="S27" i="23"/>
  <c r="S28" i="23"/>
  <c r="S29" i="23"/>
  <c r="S30" i="23"/>
  <c r="S31" i="23"/>
  <c r="S32" i="23"/>
  <c r="S33" i="23"/>
  <c r="S34" i="23"/>
  <c r="S35" i="23"/>
  <c r="S36" i="23"/>
  <c r="S37" i="23"/>
  <c r="S38" i="23"/>
  <c r="R25" i="23"/>
  <c r="R26" i="23"/>
  <c r="R27" i="23"/>
  <c r="R28" i="23"/>
  <c r="R29" i="23"/>
  <c r="R30" i="23"/>
  <c r="R31" i="23"/>
  <c r="R32" i="23"/>
  <c r="R33" i="23"/>
  <c r="R34" i="23"/>
  <c r="R35" i="23"/>
  <c r="R36" i="23"/>
  <c r="R37" i="23"/>
  <c r="R38" i="23"/>
  <c r="Q25" i="23"/>
  <c r="Q26" i="23"/>
  <c r="Q27" i="23"/>
  <c r="Q28" i="23"/>
  <c r="Q29" i="23"/>
  <c r="Q30" i="23"/>
  <c r="Q31" i="23"/>
  <c r="Q32" i="23"/>
  <c r="Q33" i="23"/>
  <c r="Q34" i="23"/>
  <c r="Q35" i="23"/>
  <c r="Q36" i="23"/>
  <c r="Q37" i="23"/>
  <c r="Q38" i="23"/>
  <c r="P25" i="23"/>
  <c r="P26" i="23"/>
  <c r="P27" i="23"/>
  <c r="P28" i="23"/>
  <c r="P29" i="23"/>
  <c r="P30" i="23"/>
  <c r="P31" i="23"/>
  <c r="P32" i="23"/>
  <c r="P33" i="23"/>
  <c r="P34" i="23"/>
  <c r="P35" i="23"/>
  <c r="P36" i="23"/>
  <c r="P37" i="23"/>
  <c r="P38" i="23"/>
  <c r="O25" i="23"/>
  <c r="O26" i="23"/>
  <c r="O27" i="23"/>
  <c r="O28" i="23"/>
  <c r="O29" i="23"/>
  <c r="O30" i="23"/>
  <c r="O31" i="23"/>
  <c r="O32" i="23"/>
  <c r="O33" i="23"/>
  <c r="O34" i="23"/>
  <c r="O35" i="23"/>
  <c r="O36" i="23"/>
  <c r="O37" i="23"/>
  <c r="O38" i="23"/>
  <c r="N25" i="23"/>
  <c r="N26" i="23"/>
  <c r="N27" i="23"/>
  <c r="N28" i="23"/>
  <c r="N29" i="23"/>
  <c r="N30" i="23"/>
  <c r="N31" i="23"/>
  <c r="N32" i="23"/>
  <c r="N33" i="23"/>
  <c r="N34" i="23"/>
  <c r="N35" i="23"/>
  <c r="N36" i="23"/>
  <c r="N37" i="23"/>
  <c r="N38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L38" i="23"/>
  <c r="K25" i="23"/>
  <c r="K26" i="23"/>
  <c r="K27" i="23"/>
  <c r="K28" i="23"/>
  <c r="K29" i="23"/>
  <c r="K30" i="23"/>
  <c r="K31" i="23"/>
  <c r="K32" i="23"/>
  <c r="K33" i="23"/>
  <c r="K34" i="23"/>
  <c r="K35" i="23"/>
  <c r="K36" i="23"/>
  <c r="K37" i="23"/>
  <c r="K38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J38" i="23"/>
  <c r="I25" i="23"/>
  <c r="I26" i="23"/>
  <c r="I27" i="23"/>
  <c r="I28" i="23"/>
  <c r="I29" i="23"/>
  <c r="I30" i="23"/>
  <c r="I31" i="23"/>
  <c r="I32" i="23"/>
  <c r="I33" i="23"/>
  <c r="I34" i="23"/>
  <c r="I35" i="23"/>
  <c r="I36" i="23"/>
  <c r="I37" i="23"/>
  <c r="I38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H38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E25" i="23"/>
  <c r="E26" i="23"/>
  <c r="E27" i="23"/>
  <c r="E28" i="23"/>
  <c r="E29" i="23"/>
  <c r="E30" i="23"/>
  <c r="E31" i="23"/>
  <c r="E32" i="23"/>
  <c r="E33" i="23"/>
  <c r="E34" i="23"/>
  <c r="E35" i="23"/>
  <c r="E36" i="23"/>
  <c r="E37" i="23"/>
  <c r="E38" i="23"/>
  <c r="D25" i="23" l="1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F23" i="23"/>
  <c r="E23" i="23"/>
  <c r="D23" i="23"/>
  <c r="C23" i="23"/>
  <c r="B23" i="23"/>
  <c r="X24" i="23" l="1"/>
  <c r="W24" i="23"/>
  <c r="V24" i="23"/>
  <c r="U24" i="23"/>
  <c r="T24" i="23"/>
  <c r="S24" i="23"/>
  <c r="R24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X23" i="23"/>
  <c r="W23" i="23"/>
  <c r="V23" i="23"/>
  <c r="U23" i="23"/>
  <c r="T23" i="23"/>
  <c r="S23" i="23"/>
  <c r="R23" i="23"/>
  <c r="Q23" i="23"/>
  <c r="P23" i="23"/>
  <c r="O23" i="23"/>
  <c r="N23" i="23"/>
  <c r="M23" i="23"/>
  <c r="L23" i="23"/>
  <c r="K23" i="23"/>
  <c r="J23" i="23"/>
  <c r="I23" i="23"/>
  <c r="H23" i="23"/>
  <c r="G23" i="23"/>
  <c r="X22" i="23"/>
  <c r="W22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Y21" i="23"/>
  <c r="X21" i="23"/>
  <c r="W21" i="23"/>
  <c r="V21" i="23"/>
  <c r="U21" i="23"/>
  <c r="T21" i="23"/>
  <c r="S21" i="23"/>
  <c r="R21" i="23"/>
  <c r="Q21" i="23"/>
  <c r="P21" i="23"/>
  <c r="O21" i="23"/>
  <c r="N21" i="23"/>
  <c r="N20" i="23" l="1"/>
  <c r="O20" i="23"/>
  <c r="C21" i="23"/>
  <c r="M21" i="23"/>
  <c r="L21" i="23"/>
  <c r="K21" i="23"/>
  <c r="J21" i="23"/>
  <c r="I21" i="23"/>
  <c r="H21" i="23"/>
  <c r="G21" i="23"/>
  <c r="F21" i="23"/>
  <c r="E21" i="23"/>
  <c r="D21" i="23"/>
  <c r="B21" i="23"/>
  <c r="G120" i="33"/>
  <c r="P166" i="31"/>
  <c r="O165" i="31"/>
  <c r="P162" i="31"/>
  <c r="O161" i="31"/>
  <c r="O156" i="31"/>
  <c r="O152" i="31"/>
  <c r="P149" i="31"/>
  <c r="O148" i="31"/>
  <c r="P145" i="31"/>
  <c r="O144" i="31"/>
  <c r="G140" i="31"/>
  <c r="N139" i="31"/>
  <c r="N138" i="31"/>
  <c r="N137" i="31"/>
  <c r="N136" i="31"/>
  <c r="N135" i="31"/>
  <c r="G135" i="31"/>
  <c r="N134" i="31"/>
  <c r="N133" i="31"/>
  <c r="G133" i="31"/>
  <c r="N132" i="31"/>
  <c r="N131" i="31"/>
  <c r="G131" i="31"/>
  <c r="G120" i="31"/>
  <c r="N118" i="31"/>
  <c r="P116" i="31"/>
  <c r="P115" i="31"/>
  <c r="P114" i="31"/>
  <c r="G112" i="31"/>
  <c r="N110" i="31"/>
  <c r="N109" i="31"/>
  <c r="N108" i="31"/>
  <c r="N107" i="31"/>
  <c r="N106" i="31"/>
  <c r="N105" i="31"/>
  <c r="N104" i="31"/>
  <c r="N103" i="31"/>
  <c r="G103" i="31"/>
  <c r="N102" i="31"/>
  <c r="M95" i="31" s="1"/>
  <c r="M97" i="31"/>
  <c r="M96" i="31"/>
  <c r="F96" i="31"/>
  <c r="F95" i="31"/>
  <c r="M94" i="31"/>
  <c r="F94" i="31"/>
  <c r="M93" i="31"/>
  <c r="F93" i="31"/>
  <c r="M92" i="31"/>
  <c r="F92" i="31"/>
  <c r="M91" i="31"/>
  <c r="F91" i="31"/>
  <c r="M90" i="31"/>
  <c r="F90" i="31"/>
  <c r="M89" i="31"/>
  <c r="F89" i="31"/>
  <c r="M88" i="31"/>
  <c r="F88" i="31"/>
  <c r="M87" i="31"/>
  <c r="F87" i="31"/>
  <c r="M86" i="31"/>
  <c r="F86" i="31"/>
  <c r="M85" i="31"/>
  <c r="F85" i="31"/>
  <c r="X57" i="31"/>
  <c r="W57" i="31"/>
  <c r="P156" i="31" s="1"/>
  <c r="V57" i="31"/>
  <c r="P155" i="31" s="1"/>
  <c r="U57" i="31"/>
  <c r="P154" i="31" s="1"/>
  <c r="T57" i="31"/>
  <c r="S57" i="31"/>
  <c r="P152" i="31" s="1"/>
  <c r="R57" i="31"/>
  <c r="P151" i="31" s="1"/>
  <c r="Q57" i="31"/>
  <c r="P150" i="31" s="1"/>
  <c r="P57" i="31"/>
  <c r="O57" i="31"/>
  <c r="P148" i="31" s="1"/>
  <c r="N57" i="31"/>
  <c r="P147" i="31" s="1"/>
  <c r="M57" i="31"/>
  <c r="P146" i="31" s="1"/>
  <c r="L57" i="31"/>
  <c r="K57" i="31"/>
  <c r="P144" i="31" s="1"/>
  <c r="J57" i="31"/>
  <c r="I57" i="31"/>
  <c r="P143" i="31" s="1"/>
  <c r="H57" i="31"/>
  <c r="P142" i="31" s="1"/>
  <c r="G57" i="31"/>
  <c r="F57" i="31"/>
  <c r="P141" i="31" s="1"/>
  <c r="E57" i="31"/>
  <c r="P140" i="31" s="1"/>
  <c r="D57" i="31"/>
  <c r="C57" i="31"/>
  <c r="Y57" i="31" s="1"/>
  <c r="X56" i="31"/>
  <c r="O157" i="31" s="1"/>
  <c r="W56" i="31"/>
  <c r="N156" i="31" s="1"/>
  <c r="V56" i="31"/>
  <c r="O155" i="31" s="1"/>
  <c r="U56" i="31"/>
  <c r="O154" i="31" s="1"/>
  <c r="T56" i="31"/>
  <c r="O153" i="31" s="1"/>
  <c r="S56" i="31"/>
  <c r="N152" i="31" s="1"/>
  <c r="R56" i="31"/>
  <c r="O151" i="31" s="1"/>
  <c r="Q56" i="31"/>
  <c r="O150" i="31" s="1"/>
  <c r="P56" i="31"/>
  <c r="O149" i="31" s="1"/>
  <c r="O56" i="31"/>
  <c r="N148" i="31" s="1"/>
  <c r="N56" i="31"/>
  <c r="O147" i="31" s="1"/>
  <c r="M56" i="31"/>
  <c r="O146" i="31" s="1"/>
  <c r="L56" i="31"/>
  <c r="O145" i="31" s="1"/>
  <c r="K56" i="31"/>
  <c r="N144" i="31" s="1"/>
  <c r="J56" i="31"/>
  <c r="I56" i="31"/>
  <c r="N143" i="31" s="1"/>
  <c r="H56" i="31"/>
  <c r="O142" i="31" s="1"/>
  <c r="G56" i="31"/>
  <c r="F56" i="31"/>
  <c r="O141" i="31" s="1"/>
  <c r="E56" i="31"/>
  <c r="N140" i="31" s="1"/>
  <c r="D56" i="31"/>
  <c r="C56" i="31"/>
  <c r="P167" i="31" s="1"/>
  <c r="Y55" i="31"/>
  <c r="Y54" i="31"/>
  <c r="AF47" i="31" s="1"/>
  <c r="Y53" i="31"/>
  <c r="Y52" i="31"/>
  <c r="AE47" i="31"/>
  <c r="AC47" i="31"/>
  <c r="AI47" i="31" s="1"/>
  <c r="AB47" i="31"/>
  <c r="AH47" i="31" s="1"/>
  <c r="AF46" i="31"/>
  <c r="AE46" i="31"/>
  <c r="AC46" i="31"/>
  <c r="AI46" i="31" s="1"/>
  <c r="AB46" i="31"/>
  <c r="AH46" i="31" s="1"/>
  <c r="AF45" i="31"/>
  <c r="AE45" i="31"/>
  <c r="AC45" i="31"/>
  <c r="AI45" i="31" s="1"/>
  <c r="AB45" i="31"/>
  <c r="AH45" i="31" s="1"/>
  <c r="AF44" i="31"/>
  <c r="AE44" i="31"/>
  <c r="AC44" i="31"/>
  <c r="AI44" i="31" s="1"/>
  <c r="AB44" i="31"/>
  <c r="AH44" i="31" s="1"/>
  <c r="G32" i="31"/>
  <c r="F32" i="31"/>
  <c r="E32" i="31"/>
  <c r="D32" i="31"/>
  <c r="C32" i="31"/>
  <c r="B32" i="31"/>
  <c r="I31" i="31"/>
  <c r="P157" i="31" s="1"/>
  <c r="H31" i="31"/>
  <c r="I30" i="31"/>
  <c r="H30" i="31"/>
  <c r="I29" i="31"/>
  <c r="H29" i="31"/>
  <c r="I28" i="31"/>
  <c r="H28" i="31"/>
  <c r="I27" i="31"/>
  <c r="P153" i="31" s="1"/>
  <c r="H27" i="31"/>
  <c r="I26" i="31"/>
  <c r="H26" i="31"/>
  <c r="I25" i="31"/>
  <c r="H25" i="31"/>
  <c r="J24" i="31"/>
  <c r="I24" i="31"/>
  <c r="H24" i="31"/>
  <c r="J23" i="31"/>
  <c r="G119" i="31" s="1"/>
  <c r="I23" i="31"/>
  <c r="G132" i="31" s="1"/>
  <c r="H23" i="31"/>
  <c r="J22" i="31"/>
  <c r="G118" i="31" s="1"/>
  <c r="I22" i="31"/>
  <c r="H22" i="31"/>
  <c r="J21" i="31"/>
  <c r="G117" i="31" s="1"/>
  <c r="I21" i="31"/>
  <c r="G130" i="31" s="1"/>
  <c r="H21" i="31"/>
  <c r="J20" i="31"/>
  <c r="G116" i="31" s="1"/>
  <c r="I20" i="31"/>
  <c r="G129" i="31" s="1"/>
  <c r="H20" i="31"/>
  <c r="J19" i="31"/>
  <c r="G115" i="31" s="1"/>
  <c r="I19" i="31"/>
  <c r="G128" i="31" s="1"/>
  <c r="H19" i="31"/>
  <c r="J18" i="31"/>
  <c r="G114" i="31" s="1"/>
  <c r="I18" i="31"/>
  <c r="G127" i="31" s="1"/>
  <c r="H18" i="31"/>
  <c r="J17" i="31"/>
  <c r="G113" i="31" s="1"/>
  <c r="I17" i="31"/>
  <c r="G126" i="31" s="1"/>
  <c r="H17" i="31"/>
  <c r="J16" i="31"/>
  <c r="G122" i="31" s="1"/>
  <c r="I16" i="31"/>
  <c r="H16" i="31"/>
  <c r="J15" i="31"/>
  <c r="G111" i="31" s="1"/>
  <c r="I15" i="31"/>
  <c r="G124" i="31" s="1"/>
  <c r="H15" i="31"/>
  <c r="I14" i="31"/>
  <c r="H14" i="31"/>
  <c r="I13" i="31"/>
  <c r="H13" i="31"/>
  <c r="I12" i="31"/>
  <c r="H12" i="31"/>
  <c r="I11" i="31"/>
  <c r="H11" i="31"/>
  <c r="I10" i="31"/>
  <c r="N128" i="31" s="1"/>
  <c r="H10" i="31"/>
  <c r="P166" i="30"/>
  <c r="O165" i="30"/>
  <c r="P162" i="30"/>
  <c r="O161" i="30"/>
  <c r="O156" i="30"/>
  <c r="O152" i="30"/>
  <c r="P149" i="30"/>
  <c r="O148" i="30"/>
  <c r="P145" i="30"/>
  <c r="O144" i="30"/>
  <c r="G140" i="30"/>
  <c r="N139" i="30"/>
  <c r="N138" i="30"/>
  <c r="N137" i="30"/>
  <c r="N136" i="30"/>
  <c r="N135" i="30"/>
  <c r="G135" i="30"/>
  <c r="N134" i="30"/>
  <c r="N133" i="30"/>
  <c r="G133" i="30"/>
  <c r="N132" i="30"/>
  <c r="N131" i="30"/>
  <c r="G131" i="30"/>
  <c r="G120" i="30"/>
  <c r="N118" i="30"/>
  <c r="P116" i="30"/>
  <c r="P115" i="30"/>
  <c r="P114" i="30"/>
  <c r="G112" i="30"/>
  <c r="N110" i="30"/>
  <c r="N109" i="30"/>
  <c r="N108" i="30"/>
  <c r="N107" i="30"/>
  <c r="N106" i="30"/>
  <c r="N105" i="30"/>
  <c r="N104" i="30"/>
  <c r="N103" i="30"/>
  <c r="G103" i="30"/>
  <c r="N102" i="30"/>
  <c r="M95" i="30" s="1"/>
  <c r="M97" i="30"/>
  <c r="M96" i="30"/>
  <c r="F96" i="30"/>
  <c r="F95" i="30"/>
  <c r="M94" i="30"/>
  <c r="F94" i="30"/>
  <c r="M93" i="30"/>
  <c r="F93" i="30"/>
  <c r="M92" i="30"/>
  <c r="F92" i="30"/>
  <c r="M91" i="30"/>
  <c r="F91" i="30"/>
  <c r="M90" i="30"/>
  <c r="F90" i="30"/>
  <c r="M89" i="30"/>
  <c r="F89" i="30"/>
  <c r="M88" i="30"/>
  <c r="F88" i="30"/>
  <c r="M87" i="30"/>
  <c r="F87" i="30"/>
  <c r="M86" i="30"/>
  <c r="F86" i="30"/>
  <c r="M85" i="30"/>
  <c r="F85" i="30"/>
  <c r="X57" i="30"/>
  <c r="W57" i="30"/>
  <c r="P156" i="30" s="1"/>
  <c r="V57" i="30"/>
  <c r="P155" i="30" s="1"/>
  <c r="U57" i="30"/>
  <c r="P154" i="30" s="1"/>
  <c r="T57" i="30"/>
  <c r="S57" i="30"/>
  <c r="P152" i="30" s="1"/>
  <c r="R57" i="30"/>
  <c r="N151" i="30" s="1"/>
  <c r="Q57" i="30"/>
  <c r="P150" i="30" s="1"/>
  <c r="P57" i="30"/>
  <c r="O57" i="30"/>
  <c r="P148" i="30" s="1"/>
  <c r="N57" i="30"/>
  <c r="P147" i="30" s="1"/>
  <c r="M57" i="30"/>
  <c r="P146" i="30" s="1"/>
  <c r="L57" i="30"/>
  <c r="K57" i="30"/>
  <c r="P144" i="30" s="1"/>
  <c r="J57" i="30"/>
  <c r="I57" i="30"/>
  <c r="P143" i="30" s="1"/>
  <c r="H57" i="30"/>
  <c r="P142" i="30" s="1"/>
  <c r="G57" i="30"/>
  <c r="F57" i="30"/>
  <c r="P141" i="30" s="1"/>
  <c r="E57" i="30"/>
  <c r="P140" i="30" s="1"/>
  <c r="D57" i="30"/>
  <c r="C57" i="30"/>
  <c r="Y57" i="30" s="1"/>
  <c r="X56" i="30"/>
  <c r="O157" i="30" s="1"/>
  <c r="W56" i="30"/>
  <c r="N156" i="30" s="1"/>
  <c r="V56" i="30"/>
  <c r="O155" i="30" s="1"/>
  <c r="U56" i="30"/>
  <c r="O154" i="30" s="1"/>
  <c r="T56" i="30"/>
  <c r="O153" i="30" s="1"/>
  <c r="S56" i="30"/>
  <c r="N152" i="30" s="1"/>
  <c r="R56" i="30"/>
  <c r="O151" i="30" s="1"/>
  <c r="Q56" i="30"/>
  <c r="O150" i="30" s="1"/>
  <c r="P56" i="30"/>
  <c r="O149" i="30" s="1"/>
  <c r="O56" i="30"/>
  <c r="N148" i="30" s="1"/>
  <c r="N56" i="30"/>
  <c r="O147" i="30" s="1"/>
  <c r="M56" i="30"/>
  <c r="O146" i="30" s="1"/>
  <c r="L56" i="30"/>
  <c r="O145" i="30" s="1"/>
  <c r="K56" i="30"/>
  <c r="N144" i="30" s="1"/>
  <c r="J56" i="30"/>
  <c r="I56" i="30"/>
  <c r="O143" i="30" s="1"/>
  <c r="H56" i="30"/>
  <c r="O142" i="30" s="1"/>
  <c r="G56" i="30"/>
  <c r="F56" i="30"/>
  <c r="O141" i="30" s="1"/>
  <c r="E56" i="30"/>
  <c r="N140" i="30" s="1"/>
  <c r="D56" i="30"/>
  <c r="C56" i="30"/>
  <c r="P167" i="30" s="1"/>
  <c r="Y55" i="30"/>
  <c r="Y54" i="30"/>
  <c r="AF47" i="30" s="1"/>
  <c r="Y53" i="30"/>
  <c r="Y52" i="30"/>
  <c r="AE47" i="30"/>
  <c r="AC47" i="30"/>
  <c r="AI47" i="30" s="1"/>
  <c r="AB47" i="30"/>
  <c r="AH47" i="30" s="1"/>
  <c r="AF46" i="30"/>
  <c r="AE46" i="30"/>
  <c r="AC46" i="30"/>
  <c r="AI46" i="30" s="1"/>
  <c r="AB46" i="30"/>
  <c r="AH46" i="30" s="1"/>
  <c r="AF45" i="30"/>
  <c r="AE45" i="30"/>
  <c r="AC45" i="30"/>
  <c r="AI45" i="30" s="1"/>
  <c r="AB45" i="30"/>
  <c r="AH45" i="30" s="1"/>
  <c r="AF44" i="30"/>
  <c r="AE44" i="30"/>
  <c r="AC44" i="30"/>
  <c r="AI44" i="30" s="1"/>
  <c r="AB44" i="30"/>
  <c r="AH44" i="30" s="1"/>
  <c r="G32" i="30"/>
  <c r="F32" i="30"/>
  <c r="E32" i="30"/>
  <c r="D32" i="30"/>
  <c r="C32" i="30"/>
  <c r="B32" i="30"/>
  <c r="I31" i="30"/>
  <c r="P157" i="30" s="1"/>
  <c r="H31" i="30"/>
  <c r="I30" i="30"/>
  <c r="H30" i="30"/>
  <c r="I29" i="30"/>
  <c r="H29" i="30"/>
  <c r="I28" i="30"/>
  <c r="H28" i="30"/>
  <c r="I27" i="30"/>
  <c r="P153" i="30" s="1"/>
  <c r="H27" i="30"/>
  <c r="I26" i="30"/>
  <c r="H26" i="30"/>
  <c r="I25" i="30"/>
  <c r="H25" i="30"/>
  <c r="J24" i="30"/>
  <c r="I24" i="30"/>
  <c r="H24" i="30"/>
  <c r="J23" i="30"/>
  <c r="G119" i="30" s="1"/>
  <c r="I23" i="30"/>
  <c r="G132" i="30" s="1"/>
  <c r="H23" i="30"/>
  <c r="J22" i="30"/>
  <c r="G118" i="30" s="1"/>
  <c r="I22" i="30"/>
  <c r="H22" i="30"/>
  <c r="J21" i="30"/>
  <c r="G117" i="30" s="1"/>
  <c r="I21" i="30"/>
  <c r="G130" i="30" s="1"/>
  <c r="H21" i="30"/>
  <c r="J20" i="30"/>
  <c r="G116" i="30" s="1"/>
  <c r="I20" i="30"/>
  <c r="G129" i="30" s="1"/>
  <c r="H20" i="30"/>
  <c r="J19" i="30"/>
  <c r="G115" i="30" s="1"/>
  <c r="I19" i="30"/>
  <c r="G128" i="30" s="1"/>
  <c r="H19" i="30"/>
  <c r="J18" i="30"/>
  <c r="G114" i="30" s="1"/>
  <c r="I18" i="30"/>
  <c r="G127" i="30" s="1"/>
  <c r="H18" i="30"/>
  <c r="J17" i="30"/>
  <c r="G113" i="30" s="1"/>
  <c r="I17" i="30"/>
  <c r="G126" i="30" s="1"/>
  <c r="H17" i="30"/>
  <c r="J16" i="30"/>
  <c r="G122" i="30" s="1"/>
  <c r="I16" i="30"/>
  <c r="H16" i="30"/>
  <c r="J15" i="30"/>
  <c r="G111" i="30" s="1"/>
  <c r="I15" i="30"/>
  <c r="G124" i="30" s="1"/>
  <c r="H15" i="30"/>
  <c r="I14" i="30"/>
  <c r="H14" i="30"/>
  <c r="I13" i="30"/>
  <c r="H13" i="30"/>
  <c r="I12" i="30"/>
  <c r="H12" i="30"/>
  <c r="I11" i="30"/>
  <c r="H11" i="30"/>
  <c r="I10" i="30"/>
  <c r="N128" i="30" s="1"/>
  <c r="H10" i="30"/>
  <c r="G140" i="29"/>
  <c r="N139" i="29"/>
  <c r="N138" i="29"/>
  <c r="N137" i="29"/>
  <c r="N136" i="29"/>
  <c r="N135" i="29"/>
  <c r="G135" i="29"/>
  <c r="N134" i="29"/>
  <c r="N133" i="29"/>
  <c r="N132" i="29"/>
  <c r="N131" i="29"/>
  <c r="N118" i="29"/>
  <c r="N110" i="29"/>
  <c r="N109" i="29"/>
  <c r="N108" i="29"/>
  <c r="N107" i="29"/>
  <c r="N106" i="29"/>
  <c r="N105" i="29"/>
  <c r="N104" i="29"/>
  <c r="N103" i="29"/>
  <c r="G103" i="29"/>
  <c r="N102" i="29"/>
  <c r="M95" i="29" s="1"/>
  <c r="M96" i="29"/>
  <c r="F96" i="29"/>
  <c r="F95" i="29"/>
  <c r="M94" i="29"/>
  <c r="F94" i="29"/>
  <c r="M93" i="29"/>
  <c r="F93" i="29"/>
  <c r="M92" i="29"/>
  <c r="F92" i="29"/>
  <c r="M91" i="29"/>
  <c r="F91" i="29"/>
  <c r="M90" i="29"/>
  <c r="F90" i="29"/>
  <c r="M89" i="29"/>
  <c r="F89" i="29"/>
  <c r="M88" i="29"/>
  <c r="F88" i="29"/>
  <c r="M87" i="29"/>
  <c r="F87" i="29"/>
  <c r="M86" i="29"/>
  <c r="F86" i="29"/>
  <c r="M85" i="29"/>
  <c r="F85" i="29"/>
  <c r="X57" i="29"/>
  <c r="P157" i="29" s="1"/>
  <c r="W57" i="29"/>
  <c r="P156" i="29" s="1"/>
  <c r="V57" i="29"/>
  <c r="P155" i="29" s="1"/>
  <c r="U57" i="29"/>
  <c r="P154" i="29" s="1"/>
  <c r="T57" i="29"/>
  <c r="P153" i="29" s="1"/>
  <c r="S57" i="29"/>
  <c r="P152" i="29" s="1"/>
  <c r="R57" i="29"/>
  <c r="P151" i="29" s="1"/>
  <c r="Q57" i="29"/>
  <c r="P150" i="29" s="1"/>
  <c r="P57" i="29"/>
  <c r="P149" i="29" s="1"/>
  <c r="O57" i="29"/>
  <c r="P148" i="29" s="1"/>
  <c r="N57" i="29"/>
  <c r="P147" i="29" s="1"/>
  <c r="M57" i="29"/>
  <c r="P146" i="29" s="1"/>
  <c r="L57" i="29"/>
  <c r="P145" i="29" s="1"/>
  <c r="K57" i="29"/>
  <c r="P144" i="29" s="1"/>
  <c r="J57" i="29"/>
  <c r="I57" i="29"/>
  <c r="P143" i="29" s="1"/>
  <c r="H57" i="29"/>
  <c r="P142" i="29" s="1"/>
  <c r="G57" i="29"/>
  <c r="F57" i="29"/>
  <c r="P141" i="29" s="1"/>
  <c r="E57" i="29"/>
  <c r="P140" i="29" s="1"/>
  <c r="D57" i="29"/>
  <c r="C57" i="29"/>
  <c r="Y57" i="29" s="1"/>
  <c r="X56" i="29"/>
  <c r="O157" i="29" s="1"/>
  <c r="W56" i="29"/>
  <c r="N156" i="29" s="1"/>
  <c r="V56" i="29"/>
  <c r="O155" i="29" s="1"/>
  <c r="U56" i="29"/>
  <c r="O154" i="29" s="1"/>
  <c r="T56" i="29"/>
  <c r="O153" i="29" s="1"/>
  <c r="S56" i="29"/>
  <c r="N152" i="29" s="1"/>
  <c r="R56" i="29"/>
  <c r="O151" i="29" s="1"/>
  <c r="Q56" i="29"/>
  <c r="O150" i="29" s="1"/>
  <c r="P56" i="29"/>
  <c r="O149" i="29" s="1"/>
  <c r="O56" i="29"/>
  <c r="N148" i="29" s="1"/>
  <c r="N56" i="29"/>
  <c r="O147" i="29" s="1"/>
  <c r="M56" i="29"/>
  <c r="O146" i="29" s="1"/>
  <c r="L56" i="29"/>
  <c r="O145" i="29" s="1"/>
  <c r="K56" i="29"/>
  <c r="N144" i="29" s="1"/>
  <c r="J56" i="29"/>
  <c r="I56" i="29"/>
  <c r="O143" i="29" s="1"/>
  <c r="H56" i="29"/>
  <c r="O142" i="29" s="1"/>
  <c r="G56" i="29"/>
  <c r="F56" i="29"/>
  <c r="O141" i="29" s="1"/>
  <c r="E56" i="29"/>
  <c r="N140" i="29" s="1"/>
  <c r="D56" i="29"/>
  <c r="C56" i="29"/>
  <c r="P167" i="29" s="1"/>
  <c r="Y55" i="29"/>
  <c r="Y54" i="29"/>
  <c r="Y53" i="29"/>
  <c r="Y52" i="29"/>
  <c r="AF47" i="29"/>
  <c r="AE47" i="29"/>
  <c r="AC47" i="29"/>
  <c r="AI47" i="29" s="1"/>
  <c r="AB47" i="29"/>
  <c r="AH47" i="29" s="1"/>
  <c r="AF46" i="29"/>
  <c r="AE46" i="29"/>
  <c r="AC46" i="29"/>
  <c r="AI46" i="29" s="1"/>
  <c r="AB46" i="29"/>
  <c r="AH46" i="29" s="1"/>
  <c r="AF45" i="29"/>
  <c r="AE45" i="29"/>
  <c r="AC45" i="29"/>
  <c r="AI45" i="29" s="1"/>
  <c r="AB45" i="29"/>
  <c r="AH45" i="29" s="1"/>
  <c r="AF44" i="29"/>
  <c r="AE44" i="29"/>
  <c r="AC44" i="29"/>
  <c r="AI44" i="29" s="1"/>
  <c r="AB44" i="29"/>
  <c r="AH44" i="29" s="1"/>
  <c r="G32" i="29"/>
  <c r="F32" i="29"/>
  <c r="E32" i="29"/>
  <c r="D32" i="29"/>
  <c r="C32" i="29"/>
  <c r="B32" i="29"/>
  <c r="I31" i="29"/>
  <c r="H31" i="29"/>
  <c r="I30" i="29"/>
  <c r="H30" i="29"/>
  <c r="I29" i="29"/>
  <c r="H29" i="29"/>
  <c r="I28" i="29"/>
  <c r="H28" i="29"/>
  <c r="I27" i="29"/>
  <c r="H27" i="29"/>
  <c r="I26" i="29"/>
  <c r="H26" i="29"/>
  <c r="I25" i="29"/>
  <c r="H25" i="29"/>
  <c r="J24" i="29"/>
  <c r="G120" i="29" s="1"/>
  <c r="I24" i="29"/>
  <c r="G133" i="29" s="1"/>
  <c r="H24" i="29"/>
  <c r="J23" i="29"/>
  <c r="G119" i="29" s="1"/>
  <c r="I23" i="29"/>
  <c r="G132" i="29" s="1"/>
  <c r="H23" i="29"/>
  <c r="J22" i="29"/>
  <c r="G118" i="29" s="1"/>
  <c r="I22" i="29"/>
  <c r="G131" i="29" s="1"/>
  <c r="H22" i="29"/>
  <c r="J21" i="29"/>
  <c r="G117" i="29" s="1"/>
  <c r="I21" i="29"/>
  <c r="G130" i="29" s="1"/>
  <c r="H21" i="29"/>
  <c r="J20" i="29"/>
  <c r="G116" i="29" s="1"/>
  <c r="I20" i="29"/>
  <c r="G129" i="29" s="1"/>
  <c r="H20" i="29"/>
  <c r="J19" i="29"/>
  <c r="G115" i="29" s="1"/>
  <c r="I19" i="29"/>
  <c r="G128" i="29" s="1"/>
  <c r="H19" i="29"/>
  <c r="J18" i="29"/>
  <c r="G114" i="29" s="1"/>
  <c r="I18" i="29"/>
  <c r="G127" i="29" s="1"/>
  <c r="H18" i="29"/>
  <c r="J17" i="29"/>
  <c r="G113" i="29" s="1"/>
  <c r="I17" i="29"/>
  <c r="G126" i="29" s="1"/>
  <c r="H17" i="29"/>
  <c r="J16" i="29"/>
  <c r="G122" i="29" s="1"/>
  <c r="I16" i="29"/>
  <c r="H16" i="29"/>
  <c r="J15" i="29"/>
  <c r="G111" i="29" s="1"/>
  <c r="I15" i="29"/>
  <c r="G124" i="29" s="1"/>
  <c r="H15" i="29"/>
  <c r="I14" i="29"/>
  <c r="H14" i="29"/>
  <c r="I13" i="29"/>
  <c r="H13" i="29"/>
  <c r="I12" i="29"/>
  <c r="H12" i="29"/>
  <c r="I11" i="29"/>
  <c r="H11" i="29"/>
  <c r="I10" i="29"/>
  <c r="I32" i="29" s="1"/>
  <c r="H10" i="29"/>
  <c r="P166" i="28"/>
  <c r="O165" i="28"/>
  <c r="P162" i="28"/>
  <c r="O161" i="28"/>
  <c r="O156" i="28"/>
  <c r="O152" i="28"/>
  <c r="P149" i="28"/>
  <c r="O148" i="28"/>
  <c r="P145" i="28"/>
  <c r="O144" i="28"/>
  <c r="G140" i="28"/>
  <c r="N139" i="28"/>
  <c r="N138" i="28"/>
  <c r="N137" i="28"/>
  <c r="N136" i="28"/>
  <c r="N135" i="28"/>
  <c r="G135" i="28"/>
  <c r="N134" i="28"/>
  <c r="N133" i="28"/>
  <c r="G133" i="28"/>
  <c r="N132" i="28"/>
  <c r="N131" i="28"/>
  <c r="G131" i="28"/>
  <c r="G120" i="28"/>
  <c r="N118" i="28"/>
  <c r="P116" i="28"/>
  <c r="P115" i="28"/>
  <c r="P114" i="28"/>
  <c r="G112" i="28"/>
  <c r="N110" i="28"/>
  <c r="N109" i="28"/>
  <c r="N108" i="28"/>
  <c r="N107" i="28"/>
  <c r="N106" i="28"/>
  <c r="N105" i="28"/>
  <c r="N104" i="28"/>
  <c r="N103" i="28"/>
  <c r="G103" i="28"/>
  <c r="N102" i="28"/>
  <c r="M95" i="28" s="1"/>
  <c r="M97" i="28"/>
  <c r="M96" i="28"/>
  <c r="F96" i="28"/>
  <c r="F95" i="28"/>
  <c r="M94" i="28"/>
  <c r="F94" i="28"/>
  <c r="M93" i="28"/>
  <c r="F93" i="28"/>
  <c r="M92" i="28"/>
  <c r="F92" i="28"/>
  <c r="M91" i="28"/>
  <c r="F91" i="28"/>
  <c r="M90" i="28"/>
  <c r="F90" i="28"/>
  <c r="M89" i="28"/>
  <c r="F89" i="28"/>
  <c r="M88" i="28"/>
  <c r="F88" i="28"/>
  <c r="M87" i="28"/>
  <c r="F87" i="28"/>
  <c r="M86" i="28"/>
  <c r="F86" i="28"/>
  <c r="M85" i="28"/>
  <c r="F85" i="28"/>
  <c r="X57" i="28"/>
  <c r="W57" i="28"/>
  <c r="P156" i="28" s="1"/>
  <c r="V57" i="28"/>
  <c r="P155" i="28" s="1"/>
  <c r="U57" i="28"/>
  <c r="P154" i="28" s="1"/>
  <c r="T57" i="28"/>
  <c r="S57" i="28"/>
  <c r="P152" i="28" s="1"/>
  <c r="R57" i="28"/>
  <c r="P151" i="28" s="1"/>
  <c r="Q57" i="28"/>
  <c r="P150" i="28" s="1"/>
  <c r="P57" i="28"/>
  <c r="O57" i="28"/>
  <c r="P148" i="28" s="1"/>
  <c r="N57" i="28"/>
  <c r="P147" i="28" s="1"/>
  <c r="M57" i="28"/>
  <c r="P146" i="28" s="1"/>
  <c r="L57" i="28"/>
  <c r="K57" i="28"/>
  <c r="P144" i="28" s="1"/>
  <c r="J57" i="28"/>
  <c r="I57" i="28"/>
  <c r="P143" i="28" s="1"/>
  <c r="H57" i="28"/>
  <c r="P142" i="28" s="1"/>
  <c r="G57" i="28"/>
  <c r="F57" i="28"/>
  <c r="P141" i="28" s="1"/>
  <c r="E57" i="28"/>
  <c r="P140" i="28" s="1"/>
  <c r="D57" i="28"/>
  <c r="C57" i="28"/>
  <c r="Y57" i="28" s="1"/>
  <c r="X56" i="28"/>
  <c r="O157" i="28" s="1"/>
  <c r="W56" i="28"/>
  <c r="N156" i="28" s="1"/>
  <c r="V56" i="28"/>
  <c r="O155" i="28" s="1"/>
  <c r="U56" i="28"/>
  <c r="O154" i="28" s="1"/>
  <c r="T56" i="28"/>
  <c r="O153" i="28" s="1"/>
  <c r="S56" i="28"/>
  <c r="N152" i="28" s="1"/>
  <c r="R56" i="28"/>
  <c r="O151" i="28" s="1"/>
  <c r="Q56" i="28"/>
  <c r="O150" i="28" s="1"/>
  <c r="P56" i="28"/>
  <c r="O149" i="28" s="1"/>
  <c r="O56" i="28"/>
  <c r="N148" i="28" s="1"/>
  <c r="N56" i="28"/>
  <c r="O147" i="28" s="1"/>
  <c r="M56" i="28"/>
  <c r="O146" i="28" s="1"/>
  <c r="L56" i="28"/>
  <c r="O145" i="28" s="1"/>
  <c r="K56" i="28"/>
  <c r="N144" i="28" s="1"/>
  <c r="J56" i="28"/>
  <c r="I56" i="28"/>
  <c r="N143" i="28" s="1"/>
  <c r="H56" i="28"/>
  <c r="O142" i="28" s="1"/>
  <c r="G56" i="28"/>
  <c r="F56" i="28"/>
  <c r="O141" i="28" s="1"/>
  <c r="E56" i="28"/>
  <c r="N140" i="28" s="1"/>
  <c r="D56" i="28"/>
  <c r="C56" i="28"/>
  <c r="P167" i="28" s="1"/>
  <c r="Y55" i="28"/>
  <c r="Y54" i="28"/>
  <c r="AF47" i="28" s="1"/>
  <c r="Y53" i="28"/>
  <c r="Y52" i="28"/>
  <c r="AE47" i="28"/>
  <c r="AC47" i="28"/>
  <c r="AI47" i="28" s="1"/>
  <c r="AB47" i="28"/>
  <c r="AH47" i="28" s="1"/>
  <c r="AF46" i="28"/>
  <c r="AE46" i="28"/>
  <c r="AC46" i="28"/>
  <c r="AI46" i="28" s="1"/>
  <c r="AB46" i="28"/>
  <c r="AH46" i="28" s="1"/>
  <c r="AF45" i="28"/>
  <c r="AE45" i="28"/>
  <c r="AC45" i="28"/>
  <c r="AI45" i="28" s="1"/>
  <c r="AB45" i="28"/>
  <c r="AH45" i="28" s="1"/>
  <c r="AF44" i="28"/>
  <c r="AE44" i="28"/>
  <c r="AC44" i="28"/>
  <c r="AI44" i="28" s="1"/>
  <c r="AB44" i="28"/>
  <c r="AH44" i="28" s="1"/>
  <c r="G32" i="28"/>
  <c r="F32" i="28"/>
  <c r="E32" i="28"/>
  <c r="D32" i="28"/>
  <c r="C32" i="28"/>
  <c r="B32" i="28"/>
  <c r="I31" i="28"/>
  <c r="P157" i="28" s="1"/>
  <c r="H31" i="28"/>
  <c r="I30" i="28"/>
  <c r="H30" i="28"/>
  <c r="I29" i="28"/>
  <c r="H29" i="28"/>
  <c r="I28" i="28"/>
  <c r="H28" i="28"/>
  <c r="I27" i="28"/>
  <c r="P153" i="28" s="1"/>
  <c r="H27" i="28"/>
  <c r="I26" i="28"/>
  <c r="H26" i="28"/>
  <c r="I25" i="28"/>
  <c r="H25" i="28"/>
  <c r="J24" i="28"/>
  <c r="I24" i="28"/>
  <c r="H24" i="28"/>
  <c r="J23" i="28"/>
  <c r="G119" i="28" s="1"/>
  <c r="I23" i="28"/>
  <c r="G132" i="28" s="1"/>
  <c r="H23" i="28"/>
  <c r="J22" i="28"/>
  <c r="G118" i="28" s="1"/>
  <c r="I22" i="28"/>
  <c r="H22" i="28"/>
  <c r="J21" i="28"/>
  <c r="G117" i="28" s="1"/>
  <c r="I21" i="28"/>
  <c r="G130" i="28" s="1"/>
  <c r="H21" i="28"/>
  <c r="J20" i="28"/>
  <c r="G116" i="28" s="1"/>
  <c r="I20" i="28"/>
  <c r="G129" i="28" s="1"/>
  <c r="H20" i="28"/>
  <c r="J19" i="28"/>
  <c r="G115" i="28" s="1"/>
  <c r="I19" i="28"/>
  <c r="G128" i="28" s="1"/>
  <c r="H19" i="28"/>
  <c r="J18" i="28"/>
  <c r="G114" i="28" s="1"/>
  <c r="I18" i="28"/>
  <c r="G127" i="28" s="1"/>
  <c r="H18" i="28"/>
  <c r="J17" i="28"/>
  <c r="G113" i="28" s="1"/>
  <c r="I17" i="28"/>
  <c r="G126" i="28" s="1"/>
  <c r="H17" i="28"/>
  <c r="J16" i="28"/>
  <c r="G122" i="28" s="1"/>
  <c r="I16" i="28"/>
  <c r="H16" i="28"/>
  <c r="J15" i="28"/>
  <c r="G111" i="28" s="1"/>
  <c r="I15" i="28"/>
  <c r="G124" i="28" s="1"/>
  <c r="H15" i="28"/>
  <c r="I14" i="28"/>
  <c r="H14" i="28"/>
  <c r="I13" i="28"/>
  <c r="H13" i="28"/>
  <c r="I12" i="28"/>
  <c r="H12" i="28"/>
  <c r="I11" i="28"/>
  <c r="H11" i="28"/>
  <c r="I10" i="28"/>
  <c r="N128" i="28" s="1"/>
  <c r="H10" i="28"/>
  <c r="P166" i="27"/>
  <c r="O165" i="27"/>
  <c r="P162" i="27"/>
  <c r="O161" i="27"/>
  <c r="O156" i="27"/>
  <c r="O152" i="27"/>
  <c r="P149" i="27"/>
  <c r="O148" i="27"/>
  <c r="P145" i="27"/>
  <c r="O144" i="27"/>
  <c r="G140" i="27"/>
  <c r="N139" i="27"/>
  <c r="N138" i="27"/>
  <c r="N137" i="27"/>
  <c r="N136" i="27"/>
  <c r="N135" i="27"/>
  <c r="G135" i="27"/>
  <c r="N134" i="27"/>
  <c r="N133" i="27"/>
  <c r="G133" i="27"/>
  <c r="N132" i="27"/>
  <c r="N131" i="27"/>
  <c r="G131" i="27"/>
  <c r="G120" i="27"/>
  <c r="N118" i="27"/>
  <c r="P116" i="27"/>
  <c r="P115" i="27"/>
  <c r="P114" i="27"/>
  <c r="G112" i="27"/>
  <c r="N110" i="27"/>
  <c r="N109" i="27"/>
  <c r="N108" i="27"/>
  <c r="N107" i="27"/>
  <c r="N106" i="27"/>
  <c r="N105" i="27"/>
  <c r="N104" i="27"/>
  <c r="N103" i="27"/>
  <c r="G103" i="27"/>
  <c r="N102" i="27"/>
  <c r="M95" i="27" s="1"/>
  <c r="M97" i="27"/>
  <c r="M96" i="27"/>
  <c r="F96" i="27"/>
  <c r="F95" i="27"/>
  <c r="M94" i="27"/>
  <c r="F94" i="27"/>
  <c r="M93" i="27"/>
  <c r="F93" i="27"/>
  <c r="M92" i="27"/>
  <c r="F92" i="27"/>
  <c r="M91" i="27"/>
  <c r="F91" i="27"/>
  <c r="M90" i="27"/>
  <c r="F90" i="27"/>
  <c r="M89" i="27"/>
  <c r="F89" i="27"/>
  <c r="M88" i="27"/>
  <c r="F88" i="27"/>
  <c r="M87" i="27"/>
  <c r="F87" i="27"/>
  <c r="M86" i="27"/>
  <c r="F86" i="27"/>
  <c r="M85" i="27"/>
  <c r="F85" i="27"/>
  <c r="X57" i="27"/>
  <c r="W57" i="27"/>
  <c r="P156" i="27" s="1"/>
  <c r="V57" i="27"/>
  <c r="N155" i="27" s="1"/>
  <c r="U57" i="27"/>
  <c r="P154" i="27" s="1"/>
  <c r="T57" i="27"/>
  <c r="S57" i="27"/>
  <c r="P152" i="27" s="1"/>
  <c r="R57" i="27"/>
  <c r="N151" i="27" s="1"/>
  <c r="Q57" i="27"/>
  <c r="P150" i="27" s="1"/>
  <c r="P57" i="27"/>
  <c r="O57" i="27"/>
  <c r="P148" i="27" s="1"/>
  <c r="N57" i="27"/>
  <c r="P147" i="27" s="1"/>
  <c r="M57" i="27"/>
  <c r="P146" i="27" s="1"/>
  <c r="L57" i="27"/>
  <c r="K57" i="27"/>
  <c r="P144" i="27" s="1"/>
  <c r="J57" i="27"/>
  <c r="I57" i="27"/>
  <c r="P143" i="27" s="1"/>
  <c r="H57" i="27"/>
  <c r="P142" i="27" s="1"/>
  <c r="G57" i="27"/>
  <c r="F57" i="27"/>
  <c r="P141" i="27" s="1"/>
  <c r="E57" i="27"/>
  <c r="P140" i="27" s="1"/>
  <c r="D57" i="27"/>
  <c r="Y57" i="27" s="1"/>
  <c r="C57" i="27"/>
  <c r="X56" i="27"/>
  <c r="O157" i="27" s="1"/>
  <c r="W56" i="27"/>
  <c r="N156" i="27" s="1"/>
  <c r="V56" i="27"/>
  <c r="O155" i="27" s="1"/>
  <c r="U56" i="27"/>
  <c r="O154" i="27" s="1"/>
  <c r="T56" i="27"/>
  <c r="O153" i="27" s="1"/>
  <c r="S56" i="27"/>
  <c r="N152" i="27" s="1"/>
  <c r="R56" i="27"/>
  <c r="O151" i="27" s="1"/>
  <c r="Q56" i="27"/>
  <c r="O150" i="27" s="1"/>
  <c r="P56" i="27"/>
  <c r="O149" i="27" s="1"/>
  <c r="O56" i="27"/>
  <c r="N148" i="27" s="1"/>
  <c r="N56" i="27"/>
  <c r="O147" i="27" s="1"/>
  <c r="M56" i="27"/>
  <c r="O146" i="27" s="1"/>
  <c r="L56" i="27"/>
  <c r="O145" i="27" s="1"/>
  <c r="K56" i="27"/>
  <c r="N144" i="27" s="1"/>
  <c r="J56" i="27"/>
  <c r="I56" i="27"/>
  <c r="N143" i="27" s="1"/>
  <c r="H56" i="27"/>
  <c r="O142" i="27" s="1"/>
  <c r="G56" i="27"/>
  <c r="F56" i="27"/>
  <c r="O141" i="27" s="1"/>
  <c r="E56" i="27"/>
  <c r="N140" i="27" s="1"/>
  <c r="D56" i="27"/>
  <c r="C56" i="27"/>
  <c r="P167" i="27" s="1"/>
  <c r="Y55" i="27"/>
  <c r="Y54" i="27"/>
  <c r="AF47" i="27" s="1"/>
  <c r="Y53" i="27"/>
  <c r="Y52" i="27"/>
  <c r="AE47" i="27"/>
  <c r="AC47" i="27"/>
  <c r="AI47" i="27" s="1"/>
  <c r="AB47" i="27"/>
  <c r="AH47" i="27" s="1"/>
  <c r="AF46" i="27"/>
  <c r="AE46" i="27"/>
  <c r="AC46" i="27"/>
  <c r="AI46" i="27" s="1"/>
  <c r="AB46" i="27"/>
  <c r="AH46" i="27" s="1"/>
  <c r="AF45" i="27"/>
  <c r="AE45" i="27"/>
  <c r="AC45" i="27"/>
  <c r="AI45" i="27" s="1"/>
  <c r="AB45" i="27"/>
  <c r="AH45" i="27" s="1"/>
  <c r="AF44" i="27"/>
  <c r="AE44" i="27"/>
  <c r="AC44" i="27"/>
  <c r="AI44" i="27" s="1"/>
  <c r="AB44" i="27"/>
  <c r="AH44" i="27" s="1"/>
  <c r="G32" i="27"/>
  <c r="F32" i="27"/>
  <c r="E32" i="27"/>
  <c r="D32" i="27"/>
  <c r="C32" i="27"/>
  <c r="B32" i="27"/>
  <c r="I31" i="27"/>
  <c r="P157" i="27" s="1"/>
  <c r="H31" i="27"/>
  <c r="I30" i="27"/>
  <c r="H30" i="27"/>
  <c r="I29" i="27"/>
  <c r="H29" i="27"/>
  <c r="I28" i="27"/>
  <c r="H28" i="27"/>
  <c r="I27" i="27"/>
  <c r="P153" i="27" s="1"/>
  <c r="H27" i="27"/>
  <c r="I26" i="27"/>
  <c r="H26" i="27"/>
  <c r="I25" i="27"/>
  <c r="H25" i="27"/>
  <c r="J24" i="27"/>
  <c r="I24" i="27"/>
  <c r="H24" i="27"/>
  <c r="J23" i="27"/>
  <c r="G119" i="27" s="1"/>
  <c r="I23" i="27"/>
  <c r="G132" i="27" s="1"/>
  <c r="H23" i="27"/>
  <c r="J22" i="27"/>
  <c r="G118" i="27" s="1"/>
  <c r="I22" i="27"/>
  <c r="H22" i="27"/>
  <c r="J21" i="27"/>
  <c r="G117" i="27" s="1"/>
  <c r="I21" i="27"/>
  <c r="G130" i="27" s="1"/>
  <c r="H21" i="27"/>
  <c r="J20" i="27"/>
  <c r="G116" i="27" s="1"/>
  <c r="I20" i="27"/>
  <c r="G129" i="27" s="1"/>
  <c r="H20" i="27"/>
  <c r="J19" i="27"/>
  <c r="G115" i="27" s="1"/>
  <c r="I19" i="27"/>
  <c r="G128" i="27" s="1"/>
  <c r="H19" i="27"/>
  <c r="J18" i="27"/>
  <c r="G114" i="27" s="1"/>
  <c r="I18" i="27"/>
  <c r="G127" i="27" s="1"/>
  <c r="H18" i="27"/>
  <c r="J17" i="27"/>
  <c r="G113" i="27" s="1"/>
  <c r="I17" i="27"/>
  <c r="G126" i="27" s="1"/>
  <c r="H17" i="27"/>
  <c r="J16" i="27"/>
  <c r="G122" i="27" s="1"/>
  <c r="I16" i="27"/>
  <c r="H16" i="27"/>
  <c r="J15" i="27"/>
  <c r="G111" i="27" s="1"/>
  <c r="I15" i="27"/>
  <c r="G124" i="27" s="1"/>
  <c r="H15" i="27"/>
  <c r="I14" i="27"/>
  <c r="H14" i="27"/>
  <c r="I13" i="27"/>
  <c r="H13" i="27"/>
  <c r="I12" i="27"/>
  <c r="H12" i="27"/>
  <c r="I11" i="27"/>
  <c r="H11" i="27"/>
  <c r="I10" i="27"/>
  <c r="N128" i="27" s="1"/>
  <c r="H10" i="27"/>
  <c r="P166" i="26"/>
  <c r="O165" i="26"/>
  <c r="P162" i="26"/>
  <c r="O161" i="26"/>
  <c r="O156" i="26"/>
  <c r="O152" i="26"/>
  <c r="P149" i="26"/>
  <c r="O148" i="26"/>
  <c r="P145" i="26"/>
  <c r="O144" i="26"/>
  <c r="G140" i="26"/>
  <c r="N139" i="26"/>
  <c r="N138" i="26"/>
  <c r="N137" i="26"/>
  <c r="N136" i="26"/>
  <c r="N135" i="26"/>
  <c r="G135" i="26"/>
  <c r="N134" i="26"/>
  <c r="N133" i="26"/>
  <c r="G133" i="26"/>
  <c r="N132" i="26"/>
  <c r="N131" i="26"/>
  <c r="G131" i="26"/>
  <c r="G127" i="26"/>
  <c r="G125" i="26"/>
  <c r="G134" i="26" s="1"/>
  <c r="G136" i="26" s="1"/>
  <c r="G120" i="26"/>
  <c r="N118" i="26"/>
  <c r="P116" i="26"/>
  <c r="P115" i="26"/>
  <c r="G115" i="26"/>
  <c r="P114" i="26"/>
  <c r="G112" i="26"/>
  <c r="N110" i="26"/>
  <c r="N109" i="26"/>
  <c r="N108" i="26"/>
  <c r="N107" i="26"/>
  <c r="N106" i="26"/>
  <c r="N105" i="26"/>
  <c r="N104" i="26"/>
  <c r="N103" i="26"/>
  <c r="G103" i="26"/>
  <c r="N102" i="26"/>
  <c r="M97" i="26"/>
  <c r="M96" i="26"/>
  <c r="F96" i="26"/>
  <c r="M95" i="26"/>
  <c r="F95" i="26"/>
  <c r="M94" i="26"/>
  <c r="F94" i="26"/>
  <c r="M93" i="26"/>
  <c r="F93" i="26"/>
  <c r="M92" i="26"/>
  <c r="F92" i="26"/>
  <c r="M91" i="26"/>
  <c r="F91" i="26"/>
  <c r="M90" i="26"/>
  <c r="F90" i="26"/>
  <c r="M89" i="26"/>
  <c r="F89" i="26"/>
  <c r="M88" i="26"/>
  <c r="F88" i="26"/>
  <c r="M87" i="26"/>
  <c r="F87" i="26"/>
  <c r="M86" i="26"/>
  <c r="F86" i="26"/>
  <c r="M85" i="26"/>
  <c r="F85" i="26"/>
  <c r="X57" i="26"/>
  <c r="W57" i="26"/>
  <c r="P156" i="26" s="1"/>
  <c r="V57" i="26"/>
  <c r="P155" i="26" s="1"/>
  <c r="U57" i="26"/>
  <c r="P154" i="26" s="1"/>
  <c r="T57" i="26"/>
  <c r="S57" i="26"/>
  <c r="P152" i="26" s="1"/>
  <c r="R57" i="26"/>
  <c r="P151" i="26" s="1"/>
  <c r="Q57" i="26"/>
  <c r="P150" i="26" s="1"/>
  <c r="P57" i="26"/>
  <c r="O57" i="26"/>
  <c r="P148" i="26" s="1"/>
  <c r="N57" i="26"/>
  <c r="P147" i="26" s="1"/>
  <c r="M57" i="26"/>
  <c r="P146" i="26" s="1"/>
  <c r="L57" i="26"/>
  <c r="K57" i="26"/>
  <c r="P144" i="26" s="1"/>
  <c r="J57" i="26"/>
  <c r="I57" i="26"/>
  <c r="P143" i="26" s="1"/>
  <c r="H57" i="26"/>
  <c r="P142" i="26" s="1"/>
  <c r="G57" i="26"/>
  <c r="F57" i="26"/>
  <c r="P141" i="26" s="1"/>
  <c r="E57" i="26"/>
  <c r="D57" i="26"/>
  <c r="C57" i="26"/>
  <c r="Y57" i="26" s="1"/>
  <c r="X56" i="26"/>
  <c r="O157" i="26" s="1"/>
  <c r="W56" i="26"/>
  <c r="N156" i="26" s="1"/>
  <c r="V56" i="26"/>
  <c r="O155" i="26" s="1"/>
  <c r="U56" i="26"/>
  <c r="O154" i="26" s="1"/>
  <c r="T56" i="26"/>
  <c r="O153" i="26" s="1"/>
  <c r="S56" i="26"/>
  <c r="N152" i="26" s="1"/>
  <c r="R56" i="26"/>
  <c r="O151" i="26" s="1"/>
  <c r="Q56" i="26"/>
  <c r="N150" i="26" s="1"/>
  <c r="P56" i="26"/>
  <c r="O149" i="26" s="1"/>
  <c r="O56" i="26"/>
  <c r="N148" i="26" s="1"/>
  <c r="N56" i="26"/>
  <c r="O147" i="26" s="1"/>
  <c r="M56" i="26"/>
  <c r="O146" i="26" s="1"/>
  <c r="L56" i="26"/>
  <c r="O145" i="26" s="1"/>
  <c r="K56" i="26"/>
  <c r="N144" i="26" s="1"/>
  <c r="J56" i="26"/>
  <c r="I56" i="26"/>
  <c r="N143" i="26" s="1"/>
  <c r="H56" i="26"/>
  <c r="O142" i="26" s="1"/>
  <c r="G56" i="26"/>
  <c r="F56" i="26"/>
  <c r="O141" i="26" s="1"/>
  <c r="E56" i="26"/>
  <c r="N140" i="26" s="1"/>
  <c r="D56" i="26"/>
  <c r="C56" i="26"/>
  <c r="P167" i="26" s="1"/>
  <c r="Y55" i="26"/>
  <c r="Y54" i="26"/>
  <c r="AF47" i="26" s="1"/>
  <c r="Y53" i="26"/>
  <c r="Y52" i="26"/>
  <c r="AE47" i="26"/>
  <c r="AC47" i="26"/>
  <c r="AI47" i="26" s="1"/>
  <c r="AB47" i="26"/>
  <c r="AH47" i="26" s="1"/>
  <c r="AF46" i="26"/>
  <c r="AE46" i="26"/>
  <c r="AC46" i="26"/>
  <c r="AI46" i="26" s="1"/>
  <c r="AB46" i="26"/>
  <c r="AH46" i="26" s="1"/>
  <c r="AF45" i="26"/>
  <c r="AE45" i="26"/>
  <c r="AC45" i="26"/>
  <c r="AI45" i="26" s="1"/>
  <c r="AB45" i="26"/>
  <c r="AH45" i="26" s="1"/>
  <c r="AF44" i="26"/>
  <c r="AE44" i="26"/>
  <c r="AC44" i="26"/>
  <c r="AI44" i="26" s="1"/>
  <c r="AB44" i="26"/>
  <c r="AH44" i="26" s="1"/>
  <c r="G32" i="26"/>
  <c r="F32" i="26"/>
  <c r="E32" i="26"/>
  <c r="D32" i="26"/>
  <c r="C32" i="26"/>
  <c r="B32" i="26"/>
  <c r="I31" i="26"/>
  <c r="P157" i="26" s="1"/>
  <c r="H31" i="26"/>
  <c r="I30" i="26"/>
  <c r="H30" i="26"/>
  <c r="I29" i="26"/>
  <c r="H29" i="26"/>
  <c r="I28" i="26"/>
  <c r="H28" i="26"/>
  <c r="I27" i="26"/>
  <c r="P153" i="26" s="1"/>
  <c r="H27" i="26"/>
  <c r="I26" i="26"/>
  <c r="H26" i="26"/>
  <c r="I25" i="26"/>
  <c r="H25" i="26"/>
  <c r="J24" i="26"/>
  <c r="I24" i="26"/>
  <c r="H24" i="26"/>
  <c r="J23" i="26"/>
  <c r="G119" i="26" s="1"/>
  <c r="I23" i="26"/>
  <c r="G132" i="26" s="1"/>
  <c r="H23" i="26"/>
  <c r="J22" i="26"/>
  <c r="G118" i="26" s="1"/>
  <c r="I22" i="26"/>
  <c r="H22" i="26"/>
  <c r="J21" i="26"/>
  <c r="G117" i="26" s="1"/>
  <c r="I21" i="26"/>
  <c r="G130" i="26" s="1"/>
  <c r="H21" i="26"/>
  <c r="J20" i="26"/>
  <c r="I20" i="26"/>
  <c r="G129" i="26" s="1"/>
  <c r="H20" i="26"/>
  <c r="J19" i="26"/>
  <c r="I19" i="26"/>
  <c r="G128" i="26" s="1"/>
  <c r="H19" i="26"/>
  <c r="J18" i="26"/>
  <c r="G114" i="26" s="1"/>
  <c r="I18" i="26"/>
  <c r="H18" i="26"/>
  <c r="J17" i="26"/>
  <c r="G121" i="26" s="1"/>
  <c r="I17" i="26"/>
  <c r="G126" i="26" s="1"/>
  <c r="H17" i="26"/>
  <c r="J16" i="26"/>
  <c r="G122" i="26" s="1"/>
  <c r="I16" i="26"/>
  <c r="H16" i="26"/>
  <c r="J15" i="26"/>
  <c r="G111" i="26" s="1"/>
  <c r="I15" i="26"/>
  <c r="G124" i="26" s="1"/>
  <c r="H15" i="26"/>
  <c r="N142" i="26" s="1"/>
  <c r="I14" i="26"/>
  <c r="H14" i="26"/>
  <c r="I13" i="26"/>
  <c r="H13" i="26"/>
  <c r="I12" i="26"/>
  <c r="P140" i="26" s="1"/>
  <c r="H12" i="26"/>
  <c r="I11" i="26"/>
  <c r="H11" i="26"/>
  <c r="I10" i="26"/>
  <c r="N128" i="26" s="1"/>
  <c r="H10" i="26"/>
  <c r="P166" i="25"/>
  <c r="O165" i="25"/>
  <c r="P162" i="25"/>
  <c r="O161" i="25"/>
  <c r="O156" i="25"/>
  <c r="O152" i="25"/>
  <c r="P149" i="25"/>
  <c r="O148" i="25"/>
  <c r="P145" i="25"/>
  <c r="O144" i="25"/>
  <c r="G140" i="25"/>
  <c r="N139" i="25"/>
  <c r="N138" i="25"/>
  <c r="N137" i="25"/>
  <c r="N136" i="25"/>
  <c r="N135" i="25"/>
  <c r="G135" i="25"/>
  <c r="N134" i="25"/>
  <c r="N133" i="25"/>
  <c r="G133" i="25"/>
  <c r="N132" i="25"/>
  <c r="N131" i="25"/>
  <c r="G131" i="25"/>
  <c r="G120" i="25"/>
  <c r="N118" i="25"/>
  <c r="P116" i="25"/>
  <c r="P115" i="25"/>
  <c r="P114" i="25"/>
  <c r="G112" i="25"/>
  <c r="N110" i="25"/>
  <c r="N109" i="25"/>
  <c r="N108" i="25"/>
  <c r="N107" i="25"/>
  <c r="N106" i="25"/>
  <c r="N105" i="25"/>
  <c r="N104" i="25"/>
  <c r="N103" i="25"/>
  <c r="G103" i="25"/>
  <c r="N102" i="25"/>
  <c r="M95" i="25" s="1"/>
  <c r="M97" i="25"/>
  <c r="M96" i="25"/>
  <c r="F96" i="25"/>
  <c r="F95" i="25"/>
  <c r="M94" i="25"/>
  <c r="F94" i="25"/>
  <c r="M93" i="25"/>
  <c r="F93" i="25"/>
  <c r="M92" i="25"/>
  <c r="F92" i="25"/>
  <c r="M91" i="25"/>
  <c r="F91" i="25"/>
  <c r="M90" i="25"/>
  <c r="F90" i="25"/>
  <c r="M89" i="25"/>
  <c r="F89" i="25"/>
  <c r="M88" i="25"/>
  <c r="F88" i="25"/>
  <c r="M87" i="25"/>
  <c r="F87" i="25"/>
  <c r="M86" i="25"/>
  <c r="F86" i="25"/>
  <c r="M85" i="25"/>
  <c r="F85" i="25"/>
  <c r="X57" i="25"/>
  <c r="W57" i="25"/>
  <c r="P156" i="25" s="1"/>
  <c r="V57" i="25"/>
  <c r="P155" i="25" s="1"/>
  <c r="U57" i="25"/>
  <c r="P154" i="25" s="1"/>
  <c r="T57" i="25"/>
  <c r="S57" i="25"/>
  <c r="P152" i="25" s="1"/>
  <c r="R57" i="25"/>
  <c r="N151" i="25" s="1"/>
  <c r="Q57" i="25"/>
  <c r="P150" i="25" s="1"/>
  <c r="P57" i="25"/>
  <c r="O57" i="25"/>
  <c r="P148" i="25" s="1"/>
  <c r="N57" i="25"/>
  <c r="P147" i="25" s="1"/>
  <c r="M57" i="25"/>
  <c r="P146" i="25" s="1"/>
  <c r="L57" i="25"/>
  <c r="K57" i="25"/>
  <c r="P144" i="25" s="1"/>
  <c r="J57" i="25"/>
  <c r="I57" i="25"/>
  <c r="P143" i="25" s="1"/>
  <c r="H57" i="25"/>
  <c r="P142" i="25" s="1"/>
  <c r="G57" i="25"/>
  <c r="F57" i="25"/>
  <c r="P141" i="25" s="1"/>
  <c r="E57" i="25"/>
  <c r="P140" i="25" s="1"/>
  <c r="D57" i="25"/>
  <c r="C57" i="25"/>
  <c r="Y57" i="25" s="1"/>
  <c r="X56" i="25"/>
  <c r="O157" i="25" s="1"/>
  <c r="W56" i="25"/>
  <c r="N156" i="25" s="1"/>
  <c r="V56" i="25"/>
  <c r="O155" i="25" s="1"/>
  <c r="U56" i="25"/>
  <c r="O154" i="25" s="1"/>
  <c r="T56" i="25"/>
  <c r="O153" i="25" s="1"/>
  <c r="S56" i="25"/>
  <c r="N152" i="25" s="1"/>
  <c r="R56" i="25"/>
  <c r="O151" i="25" s="1"/>
  <c r="Q56" i="25"/>
  <c r="O150" i="25" s="1"/>
  <c r="P56" i="25"/>
  <c r="O149" i="25" s="1"/>
  <c r="O56" i="25"/>
  <c r="N148" i="25" s="1"/>
  <c r="N56" i="25"/>
  <c r="O147" i="25" s="1"/>
  <c r="M56" i="25"/>
  <c r="O146" i="25" s="1"/>
  <c r="L56" i="25"/>
  <c r="O145" i="25" s="1"/>
  <c r="K56" i="25"/>
  <c r="N144" i="25" s="1"/>
  <c r="J56" i="25"/>
  <c r="I56" i="25"/>
  <c r="N143" i="25" s="1"/>
  <c r="H56" i="25"/>
  <c r="O142" i="25" s="1"/>
  <c r="G56" i="25"/>
  <c r="F56" i="25"/>
  <c r="O141" i="25" s="1"/>
  <c r="E56" i="25"/>
  <c r="N140" i="25" s="1"/>
  <c r="D56" i="25"/>
  <c r="C56" i="25"/>
  <c r="P167" i="25" s="1"/>
  <c r="Y55" i="25"/>
  <c r="Y54" i="25"/>
  <c r="AF47" i="25" s="1"/>
  <c r="Y53" i="25"/>
  <c r="Y52" i="25"/>
  <c r="AE47" i="25"/>
  <c r="AC47" i="25"/>
  <c r="AI47" i="25" s="1"/>
  <c r="AB47" i="25"/>
  <c r="AH47" i="25" s="1"/>
  <c r="AF46" i="25"/>
  <c r="AE46" i="25"/>
  <c r="AC46" i="25"/>
  <c r="AI46" i="25" s="1"/>
  <c r="AB46" i="25"/>
  <c r="AH46" i="25" s="1"/>
  <c r="AF45" i="25"/>
  <c r="AE45" i="25"/>
  <c r="AC45" i="25"/>
  <c r="AI45" i="25" s="1"/>
  <c r="AB45" i="25"/>
  <c r="AH45" i="25" s="1"/>
  <c r="AF44" i="25"/>
  <c r="AE44" i="25"/>
  <c r="AC44" i="25"/>
  <c r="AI44" i="25" s="1"/>
  <c r="AB44" i="25"/>
  <c r="AH44" i="25" s="1"/>
  <c r="G32" i="25"/>
  <c r="F32" i="25"/>
  <c r="E32" i="25"/>
  <c r="D32" i="25"/>
  <c r="C32" i="25"/>
  <c r="B32" i="25"/>
  <c r="I31" i="25"/>
  <c r="P157" i="25" s="1"/>
  <c r="H31" i="25"/>
  <c r="I30" i="25"/>
  <c r="H30" i="25"/>
  <c r="I29" i="25"/>
  <c r="H29" i="25"/>
  <c r="I28" i="25"/>
  <c r="H28" i="25"/>
  <c r="I27" i="25"/>
  <c r="P153" i="25" s="1"/>
  <c r="H27" i="25"/>
  <c r="I26" i="25"/>
  <c r="H26" i="25"/>
  <c r="I25" i="25"/>
  <c r="H25" i="25"/>
  <c r="J24" i="25"/>
  <c r="I24" i="25"/>
  <c r="H24" i="25"/>
  <c r="J23" i="25"/>
  <c r="G119" i="25" s="1"/>
  <c r="I23" i="25"/>
  <c r="G132" i="25" s="1"/>
  <c r="H23" i="25"/>
  <c r="J22" i="25"/>
  <c r="G118" i="25" s="1"/>
  <c r="I22" i="25"/>
  <c r="H22" i="25"/>
  <c r="J21" i="25"/>
  <c r="G117" i="25" s="1"/>
  <c r="I21" i="25"/>
  <c r="G130" i="25" s="1"/>
  <c r="H21" i="25"/>
  <c r="J20" i="25"/>
  <c r="G116" i="25" s="1"/>
  <c r="I20" i="25"/>
  <c r="G129" i="25" s="1"/>
  <c r="H20" i="25"/>
  <c r="J19" i="25"/>
  <c r="G115" i="25" s="1"/>
  <c r="I19" i="25"/>
  <c r="G128" i="25" s="1"/>
  <c r="H19" i="25"/>
  <c r="J18" i="25"/>
  <c r="G114" i="25" s="1"/>
  <c r="I18" i="25"/>
  <c r="G127" i="25" s="1"/>
  <c r="H18" i="25"/>
  <c r="J17" i="25"/>
  <c r="G113" i="25" s="1"/>
  <c r="I17" i="25"/>
  <c r="G126" i="25" s="1"/>
  <c r="H17" i="25"/>
  <c r="J16" i="25"/>
  <c r="G122" i="25" s="1"/>
  <c r="I16" i="25"/>
  <c r="H16" i="25"/>
  <c r="J15" i="25"/>
  <c r="G111" i="25" s="1"/>
  <c r="I15" i="25"/>
  <c r="G124" i="25" s="1"/>
  <c r="H15" i="25"/>
  <c r="I14" i="25"/>
  <c r="H14" i="25"/>
  <c r="I13" i="25"/>
  <c r="H13" i="25"/>
  <c r="I12" i="25"/>
  <c r="H12" i="25"/>
  <c r="I11" i="25"/>
  <c r="H11" i="25"/>
  <c r="I10" i="25"/>
  <c r="N124" i="25" s="1"/>
  <c r="H10" i="25"/>
  <c r="P166" i="22"/>
  <c r="O165" i="22"/>
  <c r="P162" i="22"/>
  <c r="O161" i="22"/>
  <c r="O156" i="22"/>
  <c r="O152" i="22"/>
  <c r="P149" i="22"/>
  <c r="O148" i="22"/>
  <c r="P145" i="22"/>
  <c r="O144" i="22"/>
  <c r="G140" i="22"/>
  <c r="N139" i="22"/>
  <c r="N138" i="22"/>
  <c r="N137" i="22"/>
  <c r="N136" i="22"/>
  <c r="N135" i="22"/>
  <c r="G135" i="22"/>
  <c r="N134" i="22"/>
  <c r="N133" i="22"/>
  <c r="G133" i="22"/>
  <c r="N132" i="22"/>
  <c r="N131" i="22"/>
  <c r="G131" i="22"/>
  <c r="G120" i="22"/>
  <c r="N118" i="22"/>
  <c r="P116" i="22"/>
  <c r="P115" i="22"/>
  <c r="P114" i="22"/>
  <c r="G112" i="22"/>
  <c r="N110" i="22"/>
  <c r="N109" i="22"/>
  <c r="N108" i="22"/>
  <c r="N107" i="22"/>
  <c r="N106" i="22"/>
  <c r="N105" i="22"/>
  <c r="N104" i="22"/>
  <c r="N103" i="22"/>
  <c r="G103" i="22"/>
  <c r="N102" i="22"/>
  <c r="M95" i="22" s="1"/>
  <c r="M97" i="22"/>
  <c r="M96" i="22"/>
  <c r="F96" i="22"/>
  <c r="F95" i="22"/>
  <c r="M94" i="22"/>
  <c r="F94" i="22"/>
  <c r="M93" i="22"/>
  <c r="F93" i="22"/>
  <c r="M92" i="22"/>
  <c r="F92" i="22"/>
  <c r="M91" i="22"/>
  <c r="F91" i="22"/>
  <c r="M90" i="22"/>
  <c r="F90" i="22"/>
  <c r="M89" i="22"/>
  <c r="F89" i="22"/>
  <c r="M88" i="22"/>
  <c r="F88" i="22"/>
  <c r="M87" i="22"/>
  <c r="F87" i="22"/>
  <c r="M86" i="22"/>
  <c r="F86" i="22"/>
  <c r="M85" i="22"/>
  <c r="F85" i="22"/>
  <c r="X57" i="22"/>
  <c r="W57" i="22"/>
  <c r="P156" i="22" s="1"/>
  <c r="V57" i="22"/>
  <c r="P155" i="22" s="1"/>
  <c r="U57" i="22"/>
  <c r="P154" i="22" s="1"/>
  <c r="T57" i="22"/>
  <c r="S57" i="22"/>
  <c r="P152" i="22" s="1"/>
  <c r="R57" i="22"/>
  <c r="P151" i="22" s="1"/>
  <c r="Q57" i="22"/>
  <c r="P150" i="22" s="1"/>
  <c r="P57" i="22"/>
  <c r="O57" i="22"/>
  <c r="P148" i="22" s="1"/>
  <c r="N57" i="22"/>
  <c r="N147" i="22" s="1"/>
  <c r="M57" i="22"/>
  <c r="P146" i="22" s="1"/>
  <c r="L57" i="22"/>
  <c r="K57" i="22"/>
  <c r="P144" i="22" s="1"/>
  <c r="J57" i="22"/>
  <c r="I57" i="22"/>
  <c r="P143" i="22" s="1"/>
  <c r="H57" i="22"/>
  <c r="P142" i="22" s="1"/>
  <c r="G57" i="22"/>
  <c r="F57" i="22"/>
  <c r="P141" i="22" s="1"/>
  <c r="E57" i="22"/>
  <c r="Y57" i="22" s="1"/>
  <c r="D57" i="22"/>
  <c r="C57" i="22"/>
  <c r="X56" i="22"/>
  <c r="O157" i="22" s="1"/>
  <c r="W56" i="22"/>
  <c r="N156" i="22" s="1"/>
  <c r="V56" i="22"/>
  <c r="O155" i="22" s="1"/>
  <c r="U56" i="22"/>
  <c r="O154" i="22" s="1"/>
  <c r="T56" i="22"/>
  <c r="O153" i="22" s="1"/>
  <c r="S56" i="22"/>
  <c r="N152" i="22" s="1"/>
  <c r="R56" i="22"/>
  <c r="O151" i="22" s="1"/>
  <c r="Q56" i="22"/>
  <c r="O150" i="22" s="1"/>
  <c r="P56" i="22"/>
  <c r="O149" i="22" s="1"/>
  <c r="O56" i="22"/>
  <c r="N148" i="22" s="1"/>
  <c r="N56" i="22"/>
  <c r="O147" i="22" s="1"/>
  <c r="M56" i="22"/>
  <c r="O146" i="22" s="1"/>
  <c r="L56" i="22"/>
  <c r="O145" i="22" s="1"/>
  <c r="K56" i="22"/>
  <c r="N144" i="22" s="1"/>
  <c r="J56" i="22"/>
  <c r="I56" i="22"/>
  <c r="N143" i="22" s="1"/>
  <c r="H56" i="22"/>
  <c r="O142" i="22" s="1"/>
  <c r="G56" i="22"/>
  <c r="F56" i="22"/>
  <c r="O141" i="22" s="1"/>
  <c r="E56" i="22"/>
  <c r="N140" i="22" s="1"/>
  <c r="D56" i="22"/>
  <c r="C56" i="22"/>
  <c r="P167" i="22" s="1"/>
  <c r="Y55" i="22"/>
  <c r="Y54" i="22"/>
  <c r="AF47" i="22" s="1"/>
  <c r="Y53" i="22"/>
  <c r="Y52" i="22"/>
  <c r="AE47" i="22"/>
  <c r="AC47" i="22"/>
  <c r="AI47" i="22" s="1"/>
  <c r="AB47" i="22"/>
  <c r="AH47" i="22" s="1"/>
  <c r="AF46" i="22"/>
  <c r="AE46" i="22"/>
  <c r="AC46" i="22"/>
  <c r="AI46" i="22" s="1"/>
  <c r="AB46" i="22"/>
  <c r="AH46" i="22" s="1"/>
  <c r="AF45" i="22"/>
  <c r="AE45" i="22"/>
  <c r="AC45" i="22"/>
  <c r="AI45" i="22" s="1"/>
  <c r="AB45" i="22"/>
  <c r="AH45" i="22" s="1"/>
  <c r="AF44" i="22"/>
  <c r="AE44" i="22"/>
  <c r="AC44" i="22"/>
  <c r="AI44" i="22" s="1"/>
  <c r="AB44" i="22"/>
  <c r="AH44" i="22" s="1"/>
  <c r="G32" i="22"/>
  <c r="F32" i="22"/>
  <c r="E32" i="22"/>
  <c r="D32" i="22"/>
  <c r="C32" i="22"/>
  <c r="B32" i="22"/>
  <c r="I31" i="22"/>
  <c r="P157" i="22" s="1"/>
  <c r="H31" i="22"/>
  <c r="I30" i="22"/>
  <c r="H30" i="22"/>
  <c r="I29" i="22"/>
  <c r="H29" i="22"/>
  <c r="I28" i="22"/>
  <c r="H28" i="22"/>
  <c r="I27" i="22"/>
  <c r="P153" i="22" s="1"/>
  <c r="H27" i="22"/>
  <c r="I26" i="22"/>
  <c r="H26" i="22"/>
  <c r="I25" i="22"/>
  <c r="H25" i="22"/>
  <c r="J24" i="22"/>
  <c r="I24" i="22"/>
  <c r="H24" i="22"/>
  <c r="J23" i="22"/>
  <c r="G119" i="22" s="1"/>
  <c r="I23" i="22"/>
  <c r="G132" i="22" s="1"/>
  <c r="H23" i="22"/>
  <c r="J22" i="22"/>
  <c r="G118" i="22" s="1"/>
  <c r="I22" i="22"/>
  <c r="H22" i="22"/>
  <c r="J21" i="22"/>
  <c r="G117" i="22" s="1"/>
  <c r="I21" i="22"/>
  <c r="G130" i="22" s="1"/>
  <c r="H21" i="22"/>
  <c r="J20" i="22"/>
  <c r="G116" i="22" s="1"/>
  <c r="I20" i="22"/>
  <c r="G129" i="22" s="1"/>
  <c r="H20" i="22"/>
  <c r="J19" i="22"/>
  <c r="G115" i="22" s="1"/>
  <c r="I19" i="22"/>
  <c r="G128" i="22" s="1"/>
  <c r="H19" i="22"/>
  <c r="J18" i="22"/>
  <c r="G114" i="22" s="1"/>
  <c r="I18" i="22"/>
  <c r="G127" i="22" s="1"/>
  <c r="H18" i="22"/>
  <c r="J17" i="22"/>
  <c r="G113" i="22" s="1"/>
  <c r="I17" i="22"/>
  <c r="G126" i="22" s="1"/>
  <c r="H17" i="22"/>
  <c r="J16" i="22"/>
  <c r="G122" i="22" s="1"/>
  <c r="I16" i="22"/>
  <c r="H16" i="22"/>
  <c r="J15" i="22"/>
  <c r="G111" i="22" s="1"/>
  <c r="I15" i="22"/>
  <c r="G124" i="22" s="1"/>
  <c r="H15" i="22"/>
  <c r="I14" i="22"/>
  <c r="H14" i="22"/>
  <c r="I13" i="22"/>
  <c r="H13" i="22"/>
  <c r="I12" i="22"/>
  <c r="H12" i="22"/>
  <c r="I11" i="22"/>
  <c r="H11" i="22"/>
  <c r="I10" i="22"/>
  <c r="N124" i="22" s="1"/>
  <c r="H10" i="22"/>
  <c r="P166" i="21"/>
  <c r="O165" i="21"/>
  <c r="P162" i="21"/>
  <c r="O161" i="21"/>
  <c r="O156" i="21"/>
  <c r="O152" i="21"/>
  <c r="P149" i="21"/>
  <c r="O148" i="21"/>
  <c r="P145" i="21"/>
  <c r="O144" i="21"/>
  <c r="G140" i="21"/>
  <c r="N139" i="21"/>
  <c r="N138" i="21"/>
  <c r="N137" i="21"/>
  <c r="N136" i="21"/>
  <c r="N135" i="21"/>
  <c r="G135" i="21"/>
  <c r="N134" i="21"/>
  <c r="N133" i="21"/>
  <c r="G133" i="21"/>
  <c r="N132" i="21"/>
  <c r="N131" i="21"/>
  <c r="G131" i="21"/>
  <c r="G120" i="21"/>
  <c r="N118" i="21"/>
  <c r="P116" i="21"/>
  <c r="P115" i="21"/>
  <c r="P114" i="21"/>
  <c r="G112" i="21"/>
  <c r="N110" i="21"/>
  <c r="N109" i="21"/>
  <c r="N108" i="21"/>
  <c r="N107" i="21"/>
  <c r="N106" i="21"/>
  <c r="N105" i="21"/>
  <c r="N104" i="21"/>
  <c r="N103" i="21"/>
  <c r="G103" i="21"/>
  <c r="N102" i="21"/>
  <c r="M95" i="21" s="1"/>
  <c r="M97" i="21"/>
  <c r="M96" i="21"/>
  <c r="F96" i="21"/>
  <c r="F95" i="21"/>
  <c r="M94" i="21"/>
  <c r="F94" i="21"/>
  <c r="M93" i="21"/>
  <c r="F93" i="21"/>
  <c r="M92" i="21"/>
  <c r="F92" i="21"/>
  <c r="M91" i="21"/>
  <c r="F91" i="21"/>
  <c r="M90" i="21"/>
  <c r="F90" i="21"/>
  <c r="M89" i="21"/>
  <c r="F89" i="21"/>
  <c r="M88" i="21"/>
  <c r="F88" i="21"/>
  <c r="M87" i="21"/>
  <c r="F87" i="21"/>
  <c r="M86" i="21"/>
  <c r="F86" i="21"/>
  <c r="M85" i="21"/>
  <c r="F85" i="21"/>
  <c r="X57" i="21"/>
  <c r="W57" i="21"/>
  <c r="P156" i="21" s="1"/>
  <c r="V57" i="21"/>
  <c r="N155" i="21" s="1"/>
  <c r="U57" i="21"/>
  <c r="P154" i="21" s="1"/>
  <c r="T57" i="21"/>
  <c r="S57" i="21"/>
  <c r="P152" i="21" s="1"/>
  <c r="R57" i="21"/>
  <c r="P151" i="21" s="1"/>
  <c r="Q57" i="21"/>
  <c r="P150" i="21" s="1"/>
  <c r="P57" i="21"/>
  <c r="O57" i="21"/>
  <c r="P148" i="21" s="1"/>
  <c r="N57" i="21"/>
  <c r="N147" i="21" s="1"/>
  <c r="M57" i="21"/>
  <c r="P146" i="21" s="1"/>
  <c r="L57" i="21"/>
  <c r="K57" i="21"/>
  <c r="P144" i="21" s="1"/>
  <c r="J57" i="21"/>
  <c r="I57" i="21"/>
  <c r="P143" i="21" s="1"/>
  <c r="H57" i="21"/>
  <c r="P142" i="21" s="1"/>
  <c r="G57" i="21"/>
  <c r="F57" i="21"/>
  <c r="P141" i="21" s="1"/>
  <c r="E57" i="21"/>
  <c r="P140" i="21" s="1"/>
  <c r="D57" i="21"/>
  <c r="C57" i="21"/>
  <c r="Y57" i="21" s="1"/>
  <c r="X56" i="21"/>
  <c r="O157" i="21" s="1"/>
  <c r="W56" i="21"/>
  <c r="N156" i="21" s="1"/>
  <c r="V56" i="21"/>
  <c r="O155" i="21" s="1"/>
  <c r="U56" i="21"/>
  <c r="O154" i="21" s="1"/>
  <c r="T56" i="21"/>
  <c r="O153" i="21" s="1"/>
  <c r="S56" i="21"/>
  <c r="N152" i="21" s="1"/>
  <c r="R56" i="21"/>
  <c r="O151" i="21" s="1"/>
  <c r="Q56" i="21"/>
  <c r="O150" i="21" s="1"/>
  <c r="P56" i="21"/>
  <c r="O149" i="21" s="1"/>
  <c r="O56" i="21"/>
  <c r="N148" i="21" s="1"/>
  <c r="N56" i="21"/>
  <c r="O147" i="21" s="1"/>
  <c r="M56" i="21"/>
  <c r="O146" i="21" s="1"/>
  <c r="L56" i="21"/>
  <c r="O145" i="21" s="1"/>
  <c r="K56" i="21"/>
  <c r="N144" i="21" s="1"/>
  <c r="J56" i="21"/>
  <c r="I56" i="21"/>
  <c r="N143" i="21" s="1"/>
  <c r="H56" i="21"/>
  <c r="O142" i="21" s="1"/>
  <c r="G56" i="21"/>
  <c r="F56" i="21"/>
  <c r="O141" i="21" s="1"/>
  <c r="E56" i="21"/>
  <c r="N140" i="21" s="1"/>
  <c r="D56" i="21"/>
  <c r="C56" i="21"/>
  <c r="P167" i="21" s="1"/>
  <c r="Y55" i="21"/>
  <c r="Y54" i="21"/>
  <c r="AF47" i="21" s="1"/>
  <c r="Y53" i="21"/>
  <c r="Y52" i="21"/>
  <c r="AE47" i="21"/>
  <c r="AC47" i="21"/>
  <c r="AI47" i="21" s="1"/>
  <c r="AB47" i="21"/>
  <c r="AH47" i="21" s="1"/>
  <c r="AF46" i="21"/>
  <c r="AE46" i="21"/>
  <c r="AC46" i="21"/>
  <c r="AI46" i="21" s="1"/>
  <c r="AB46" i="21"/>
  <c r="AH46" i="21" s="1"/>
  <c r="AF45" i="21"/>
  <c r="AE45" i="21"/>
  <c r="AC45" i="21"/>
  <c r="AI45" i="21" s="1"/>
  <c r="AB45" i="21"/>
  <c r="AH45" i="21" s="1"/>
  <c r="AF44" i="21"/>
  <c r="AE44" i="21"/>
  <c r="AC44" i="21"/>
  <c r="AI44" i="21" s="1"/>
  <c r="AB44" i="21"/>
  <c r="AH44" i="21" s="1"/>
  <c r="G32" i="21"/>
  <c r="F32" i="21"/>
  <c r="E32" i="21"/>
  <c r="D32" i="21"/>
  <c r="C32" i="21"/>
  <c r="B32" i="21"/>
  <c r="I31" i="21"/>
  <c r="P157" i="21" s="1"/>
  <c r="H31" i="21"/>
  <c r="I30" i="21"/>
  <c r="H30" i="21"/>
  <c r="I29" i="21"/>
  <c r="H29" i="21"/>
  <c r="I28" i="21"/>
  <c r="H28" i="21"/>
  <c r="I27" i="21"/>
  <c r="P153" i="21" s="1"/>
  <c r="H27" i="21"/>
  <c r="I26" i="21"/>
  <c r="H26" i="21"/>
  <c r="I25" i="21"/>
  <c r="H25" i="21"/>
  <c r="J24" i="21"/>
  <c r="I24" i="21"/>
  <c r="H24" i="21"/>
  <c r="J23" i="21"/>
  <c r="G119" i="21" s="1"/>
  <c r="I23" i="21"/>
  <c r="G132" i="21" s="1"/>
  <c r="H23" i="21"/>
  <c r="J22" i="21"/>
  <c r="G118" i="21" s="1"/>
  <c r="I22" i="21"/>
  <c r="H22" i="21"/>
  <c r="J21" i="21"/>
  <c r="G117" i="21" s="1"/>
  <c r="I21" i="21"/>
  <c r="G130" i="21" s="1"/>
  <c r="H21" i="21"/>
  <c r="J20" i="21"/>
  <c r="G116" i="21" s="1"/>
  <c r="I20" i="21"/>
  <c r="G129" i="21" s="1"/>
  <c r="H20" i="21"/>
  <c r="J19" i="21"/>
  <c r="G115" i="21" s="1"/>
  <c r="I19" i="21"/>
  <c r="G128" i="21" s="1"/>
  <c r="H19" i="21"/>
  <c r="J18" i="21"/>
  <c r="G114" i="21" s="1"/>
  <c r="I18" i="21"/>
  <c r="G127" i="21" s="1"/>
  <c r="H18" i="21"/>
  <c r="J17" i="21"/>
  <c r="G113" i="21" s="1"/>
  <c r="I17" i="21"/>
  <c r="G126" i="21" s="1"/>
  <c r="H17" i="21"/>
  <c r="J16" i="21"/>
  <c r="G122" i="21" s="1"/>
  <c r="I16" i="21"/>
  <c r="H16" i="21"/>
  <c r="J15" i="21"/>
  <c r="G111" i="21" s="1"/>
  <c r="I15" i="21"/>
  <c r="G124" i="21" s="1"/>
  <c r="H15" i="21"/>
  <c r="I14" i="21"/>
  <c r="H14" i="21"/>
  <c r="I13" i="21"/>
  <c r="H13" i="21"/>
  <c r="I12" i="21"/>
  <c r="H12" i="21"/>
  <c r="I11" i="21"/>
  <c r="H11" i="21"/>
  <c r="I10" i="21"/>
  <c r="N126" i="21" s="1"/>
  <c r="H10" i="21"/>
  <c r="P166" i="20"/>
  <c r="O165" i="20"/>
  <c r="P162" i="20"/>
  <c r="O161" i="20"/>
  <c r="O156" i="20"/>
  <c r="O152" i="20"/>
  <c r="P149" i="20"/>
  <c r="O148" i="20"/>
  <c r="P145" i="20"/>
  <c r="O144" i="20"/>
  <c r="G140" i="20"/>
  <c r="N139" i="20"/>
  <c r="N138" i="20"/>
  <c r="N137" i="20"/>
  <c r="N136" i="20"/>
  <c r="N135" i="20"/>
  <c r="G135" i="20"/>
  <c r="N134" i="20"/>
  <c r="N133" i="20"/>
  <c r="G133" i="20"/>
  <c r="N132" i="20"/>
  <c r="N131" i="20"/>
  <c r="G131" i="20"/>
  <c r="G120" i="20"/>
  <c r="N118" i="20"/>
  <c r="P116" i="20"/>
  <c r="P115" i="20"/>
  <c r="P114" i="20"/>
  <c r="G112" i="20"/>
  <c r="N110" i="20"/>
  <c r="N109" i="20"/>
  <c r="N108" i="20"/>
  <c r="N107" i="20"/>
  <c r="N106" i="20"/>
  <c r="N105" i="20"/>
  <c r="N104" i="20"/>
  <c r="N103" i="20"/>
  <c r="G103" i="20"/>
  <c r="N102" i="20"/>
  <c r="M95" i="20" s="1"/>
  <c r="M97" i="20"/>
  <c r="M96" i="20"/>
  <c r="F96" i="20"/>
  <c r="F95" i="20"/>
  <c r="M94" i="20"/>
  <c r="F94" i="20"/>
  <c r="M93" i="20"/>
  <c r="F93" i="20"/>
  <c r="M92" i="20"/>
  <c r="F92" i="20"/>
  <c r="M91" i="20"/>
  <c r="F91" i="20"/>
  <c r="M90" i="20"/>
  <c r="F90" i="20"/>
  <c r="M89" i="20"/>
  <c r="F89" i="20"/>
  <c r="M88" i="20"/>
  <c r="F88" i="20"/>
  <c r="M87" i="20"/>
  <c r="F87" i="20"/>
  <c r="M86" i="20"/>
  <c r="F86" i="20"/>
  <c r="M85" i="20"/>
  <c r="F85" i="20"/>
  <c r="X57" i="20"/>
  <c r="W57" i="20"/>
  <c r="P156" i="20" s="1"/>
  <c r="V57" i="20"/>
  <c r="P155" i="20" s="1"/>
  <c r="U57" i="20"/>
  <c r="P154" i="20" s="1"/>
  <c r="T57" i="20"/>
  <c r="S57" i="20"/>
  <c r="P152" i="20" s="1"/>
  <c r="R57" i="20"/>
  <c r="P151" i="20" s="1"/>
  <c r="Q57" i="20"/>
  <c r="P150" i="20" s="1"/>
  <c r="P57" i="20"/>
  <c r="O57" i="20"/>
  <c r="P148" i="20" s="1"/>
  <c r="N57" i="20"/>
  <c r="P147" i="20" s="1"/>
  <c r="M57" i="20"/>
  <c r="P146" i="20" s="1"/>
  <c r="L57" i="20"/>
  <c r="K57" i="20"/>
  <c r="P144" i="20" s="1"/>
  <c r="J57" i="20"/>
  <c r="I57" i="20"/>
  <c r="P143" i="20" s="1"/>
  <c r="H57" i="20"/>
  <c r="P142" i="20" s="1"/>
  <c r="G57" i="20"/>
  <c r="F57" i="20"/>
  <c r="P141" i="20" s="1"/>
  <c r="E57" i="20"/>
  <c r="P140" i="20" s="1"/>
  <c r="D57" i="20"/>
  <c r="C57" i="20"/>
  <c r="Y57" i="20" s="1"/>
  <c r="X56" i="20"/>
  <c r="O157" i="20" s="1"/>
  <c r="W56" i="20"/>
  <c r="N156" i="20" s="1"/>
  <c r="V56" i="20"/>
  <c r="O155" i="20" s="1"/>
  <c r="U56" i="20"/>
  <c r="O154" i="20" s="1"/>
  <c r="T56" i="20"/>
  <c r="O153" i="20" s="1"/>
  <c r="S56" i="20"/>
  <c r="N152" i="20" s="1"/>
  <c r="R56" i="20"/>
  <c r="O151" i="20" s="1"/>
  <c r="Q56" i="20"/>
  <c r="O150" i="20" s="1"/>
  <c r="P56" i="20"/>
  <c r="O149" i="20" s="1"/>
  <c r="O56" i="20"/>
  <c r="N148" i="20" s="1"/>
  <c r="N56" i="20"/>
  <c r="O147" i="20" s="1"/>
  <c r="M56" i="20"/>
  <c r="O146" i="20" s="1"/>
  <c r="L56" i="20"/>
  <c r="O145" i="20" s="1"/>
  <c r="K56" i="20"/>
  <c r="N144" i="20" s="1"/>
  <c r="J56" i="20"/>
  <c r="I56" i="20"/>
  <c r="N143" i="20" s="1"/>
  <c r="H56" i="20"/>
  <c r="O142" i="20" s="1"/>
  <c r="G56" i="20"/>
  <c r="F56" i="20"/>
  <c r="O141" i="20" s="1"/>
  <c r="E56" i="20"/>
  <c r="N140" i="20" s="1"/>
  <c r="D56" i="20"/>
  <c r="C56" i="20"/>
  <c r="P167" i="20" s="1"/>
  <c r="Y55" i="20"/>
  <c r="Y54" i="20"/>
  <c r="AF47" i="20" s="1"/>
  <c r="Y53" i="20"/>
  <c r="Y52" i="20"/>
  <c r="AE47" i="20"/>
  <c r="AC47" i="20"/>
  <c r="AI47" i="20" s="1"/>
  <c r="AB47" i="20"/>
  <c r="AH47" i="20" s="1"/>
  <c r="AF46" i="20"/>
  <c r="AE46" i="20"/>
  <c r="AC46" i="20"/>
  <c r="AI46" i="20" s="1"/>
  <c r="AB46" i="20"/>
  <c r="AH46" i="20" s="1"/>
  <c r="AF45" i="20"/>
  <c r="AE45" i="20"/>
  <c r="AC45" i="20"/>
  <c r="AI45" i="20" s="1"/>
  <c r="AB45" i="20"/>
  <c r="AH45" i="20" s="1"/>
  <c r="AF44" i="20"/>
  <c r="AE44" i="20"/>
  <c r="AC44" i="20"/>
  <c r="AI44" i="20" s="1"/>
  <c r="AB44" i="20"/>
  <c r="AH44" i="20" s="1"/>
  <c r="G32" i="20"/>
  <c r="F32" i="20"/>
  <c r="E32" i="20"/>
  <c r="D32" i="20"/>
  <c r="C32" i="20"/>
  <c r="B32" i="20"/>
  <c r="I31" i="20"/>
  <c r="P157" i="20" s="1"/>
  <c r="H31" i="20"/>
  <c r="I30" i="20"/>
  <c r="H30" i="20"/>
  <c r="I29" i="20"/>
  <c r="H29" i="20"/>
  <c r="I28" i="20"/>
  <c r="H28" i="20"/>
  <c r="I27" i="20"/>
  <c r="P153" i="20" s="1"/>
  <c r="H27" i="20"/>
  <c r="I26" i="20"/>
  <c r="H26" i="20"/>
  <c r="I25" i="20"/>
  <c r="H25" i="20"/>
  <c r="J24" i="20"/>
  <c r="I24" i="20"/>
  <c r="H24" i="20"/>
  <c r="J23" i="20"/>
  <c r="G119" i="20" s="1"/>
  <c r="I23" i="20"/>
  <c r="G132" i="20" s="1"/>
  <c r="H23" i="20"/>
  <c r="J22" i="20"/>
  <c r="G118" i="20" s="1"/>
  <c r="I22" i="20"/>
  <c r="H22" i="20"/>
  <c r="J21" i="20"/>
  <c r="G117" i="20" s="1"/>
  <c r="I21" i="20"/>
  <c r="G130" i="20" s="1"/>
  <c r="H21" i="20"/>
  <c r="J20" i="20"/>
  <c r="G116" i="20" s="1"/>
  <c r="I20" i="20"/>
  <c r="G129" i="20" s="1"/>
  <c r="H20" i="20"/>
  <c r="J19" i="20"/>
  <c r="G115" i="20" s="1"/>
  <c r="I19" i="20"/>
  <c r="G128" i="20" s="1"/>
  <c r="H19" i="20"/>
  <c r="J18" i="20"/>
  <c r="G114" i="20" s="1"/>
  <c r="I18" i="20"/>
  <c r="G127" i="20" s="1"/>
  <c r="H18" i="20"/>
  <c r="J17" i="20"/>
  <c r="G113" i="20" s="1"/>
  <c r="I17" i="20"/>
  <c r="G126" i="20" s="1"/>
  <c r="H17" i="20"/>
  <c r="J16" i="20"/>
  <c r="G122" i="20" s="1"/>
  <c r="I16" i="20"/>
  <c r="H16" i="20"/>
  <c r="J15" i="20"/>
  <c r="G111" i="20" s="1"/>
  <c r="I15" i="20"/>
  <c r="G124" i="20" s="1"/>
  <c r="H15" i="20"/>
  <c r="I14" i="20"/>
  <c r="H14" i="20"/>
  <c r="I13" i="20"/>
  <c r="H13" i="20"/>
  <c r="I12" i="20"/>
  <c r="H12" i="20"/>
  <c r="I11" i="20"/>
  <c r="H11" i="20"/>
  <c r="I10" i="20"/>
  <c r="N126" i="20" s="1"/>
  <c r="H10" i="20"/>
  <c r="P166" i="19"/>
  <c r="O165" i="19"/>
  <c r="P162" i="19"/>
  <c r="O161" i="19"/>
  <c r="O156" i="19"/>
  <c r="O152" i="19"/>
  <c r="P149" i="19"/>
  <c r="O148" i="19"/>
  <c r="P145" i="19"/>
  <c r="O144" i="19"/>
  <c r="G140" i="19"/>
  <c r="N139" i="19"/>
  <c r="N138" i="19"/>
  <c r="N137" i="19"/>
  <c r="N136" i="19"/>
  <c r="N135" i="19"/>
  <c r="G135" i="19"/>
  <c r="N134" i="19"/>
  <c r="N133" i="19"/>
  <c r="G133" i="19"/>
  <c r="N132" i="19"/>
  <c r="N131" i="19"/>
  <c r="G131" i="19"/>
  <c r="G120" i="19"/>
  <c r="N118" i="19"/>
  <c r="P116" i="19"/>
  <c r="P115" i="19"/>
  <c r="P114" i="19"/>
  <c r="G112" i="19"/>
  <c r="N110" i="19"/>
  <c r="N109" i="19"/>
  <c r="N108" i="19"/>
  <c r="N107" i="19"/>
  <c r="N106" i="19"/>
  <c r="N105" i="19"/>
  <c r="N104" i="19"/>
  <c r="N103" i="19"/>
  <c r="G103" i="19"/>
  <c r="N102" i="19"/>
  <c r="M95" i="19" s="1"/>
  <c r="M97" i="19"/>
  <c r="M96" i="19"/>
  <c r="F96" i="19"/>
  <c r="F95" i="19"/>
  <c r="M94" i="19"/>
  <c r="F94" i="19"/>
  <c r="M93" i="19"/>
  <c r="F93" i="19"/>
  <c r="M92" i="19"/>
  <c r="F92" i="19"/>
  <c r="M91" i="19"/>
  <c r="F91" i="19"/>
  <c r="M90" i="19"/>
  <c r="F90" i="19"/>
  <c r="M89" i="19"/>
  <c r="F89" i="19"/>
  <c r="M88" i="19"/>
  <c r="F88" i="19"/>
  <c r="M87" i="19"/>
  <c r="F87" i="19"/>
  <c r="M86" i="19"/>
  <c r="F86" i="19"/>
  <c r="M85" i="19"/>
  <c r="F85" i="19"/>
  <c r="X57" i="19"/>
  <c r="W57" i="19"/>
  <c r="P156" i="19" s="1"/>
  <c r="V57" i="19"/>
  <c r="N155" i="19" s="1"/>
  <c r="U57" i="19"/>
  <c r="P154" i="19" s="1"/>
  <c r="T57" i="19"/>
  <c r="S57" i="19"/>
  <c r="P152" i="19" s="1"/>
  <c r="R57" i="19"/>
  <c r="N151" i="19" s="1"/>
  <c r="Q57" i="19"/>
  <c r="P150" i="19" s="1"/>
  <c r="P57" i="19"/>
  <c r="O57" i="19"/>
  <c r="P148" i="19" s="1"/>
  <c r="N57" i="19"/>
  <c r="P147" i="19" s="1"/>
  <c r="M57" i="19"/>
  <c r="P146" i="19" s="1"/>
  <c r="L57" i="19"/>
  <c r="K57" i="19"/>
  <c r="P144" i="19" s="1"/>
  <c r="J57" i="19"/>
  <c r="I57" i="19"/>
  <c r="P143" i="19" s="1"/>
  <c r="H57" i="19"/>
  <c r="P142" i="19" s="1"/>
  <c r="G57" i="19"/>
  <c r="F57" i="19"/>
  <c r="P141" i="19" s="1"/>
  <c r="E57" i="19"/>
  <c r="P140" i="19" s="1"/>
  <c r="D57" i="19"/>
  <c r="C57" i="19"/>
  <c r="Y57" i="19" s="1"/>
  <c r="X56" i="19"/>
  <c r="O157" i="19" s="1"/>
  <c r="W56" i="19"/>
  <c r="N156" i="19" s="1"/>
  <c r="V56" i="19"/>
  <c r="O155" i="19" s="1"/>
  <c r="U56" i="19"/>
  <c r="O154" i="19" s="1"/>
  <c r="T56" i="19"/>
  <c r="O153" i="19" s="1"/>
  <c r="S56" i="19"/>
  <c r="N152" i="19" s="1"/>
  <c r="R56" i="19"/>
  <c r="O151" i="19" s="1"/>
  <c r="Q56" i="19"/>
  <c r="O150" i="19" s="1"/>
  <c r="P56" i="19"/>
  <c r="O149" i="19" s="1"/>
  <c r="O56" i="19"/>
  <c r="N148" i="19" s="1"/>
  <c r="N56" i="19"/>
  <c r="O147" i="19" s="1"/>
  <c r="M56" i="19"/>
  <c r="O146" i="19" s="1"/>
  <c r="L56" i="19"/>
  <c r="O145" i="19" s="1"/>
  <c r="K56" i="19"/>
  <c r="N144" i="19" s="1"/>
  <c r="J56" i="19"/>
  <c r="I56" i="19"/>
  <c r="O143" i="19" s="1"/>
  <c r="H56" i="19"/>
  <c r="O142" i="19" s="1"/>
  <c r="G56" i="19"/>
  <c r="F56" i="19"/>
  <c r="O141" i="19" s="1"/>
  <c r="E56" i="19"/>
  <c r="N140" i="19" s="1"/>
  <c r="D56" i="19"/>
  <c r="C56" i="19"/>
  <c r="P167" i="19" s="1"/>
  <c r="Y55" i="19"/>
  <c r="Y54" i="19"/>
  <c r="AF47" i="19" s="1"/>
  <c r="Y53" i="19"/>
  <c r="Y52" i="19"/>
  <c r="AE47" i="19"/>
  <c r="AC47" i="19"/>
  <c r="AI47" i="19" s="1"/>
  <c r="AB47" i="19"/>
  <c r="AH47" i="19" s="1"/>
  <c r="AF46" i="19"/>
  <c r="AE46" i="19"/>
  <c r="AC46" i="19"/>
  <c r="AI46" i="19" s="1"/>
  <c r="AB46" i="19"/>
  <c r="AH46" i="19" s="1"/>
  <c r="AF45" i="19"/>
  <c r="AE45" i="19"/>
  <c r="AC45" i="19"/>
  <c r="AI45" i="19" s="1"/>
  <c r="AB45" i="19"/>
  <c r="AH45" i="19" s="1"/>
  <c r="AF44" i="19"/>
  <c r="AE44" i="19"/>
  <c r="AC44" i="19"/>
  <c r="AI44" i="19" s="1"/>
  <c r="AB44" i="19"/>
  <c r="AH44" i="19" s="1"/>
  <c r="G32" i="19"/>
  <c r="F32" i="19"/>
  <c r="E32" i="19"/>
  <c r="D32" i="19"/>
  <c r="C32" i="19"/>
  <c r="B32" i="19"/>
  <c r="I31" i="19"/>
  <c r="P157" i="19" s="1"/>
  <c r="H31" i="19"/>
  <c r="I30" i="19"/>
  <c r="H30" i="19"/>
  <c r="I29" i="19"/>
  <c r="H29" i="19"/>
  <c r="I28" i="19"/>
  <c r="H28" i="19"/>
  <c r="I27" i="19"/>
  <c r="P153" i="19" s="1"/>
  <c r="H27" i="19"/>
  <c r="I26" i="19"/>
  <c r="H26" i="19"/>
  <c r="I25" i="19"/>
  <c r="H25" i="19"/>
  <c r="J24" i="19"/>
  <c r="I24" i="19"/>
  <c r="H24" i="19"/>
  <c r="J23" i="19"/>
  <c r="G119" i="19" s="1"/>
  <c r="I23" i="19"/>
  <c r="G132" i="19" s="1"/>
  <c r="H23" i="19"/>
  <c r="J22" i="19"/>
  <c r="G118" i="19" s="1"/>
  <c r="I22" i="19"/>
  <c r="H22" i="19"/>
  <c r="J21" i="19"/>
  <c r="G117" i="19" s="1"/>
  <c r="I21" i="19"/>
  <c r="G130" i="19" s="1"/>
  <c r="H21" i="19"/>
  <c r="J20" i="19"/>
  <c r="G116" i="19" s="1"/>
  <c r="I20" i="19"/>
  <c r="G129" i="19" s="1"/>
  <c r="H20" i="19"/>
  <c r="J19" i="19"/>
  <c r="G115" i="19" s="1"/>
  <c r="I19" i="19"/>
  <c r="G128" i="19" s="1"/>
  <c r="H19" i="19"/>
  <c r="J18" i="19"/>
  <c r="G114" i="19" s="1"/>
  <c r="I18" i="19"/>
  <c r="G127" i="19" s="1"/>
  <c r="H18" i="19"/>
  <c r="J17" i="19"/>
  <c r="G113" i="19" s="1"/>
  <c r="I17" i="19"/>
  <c r="G126" i="19" s="1"/>
  <c r="H17" i="19"/>
  <c r="J16" i="19"/>
  <c r="G122" i="19" s="1"/>
  <c r="I16" i="19"/>
  <c r="H16" i="19"/>
  <c r="J15" i="19"/>
  <c r="G111" i="19" s="1"/>
  <c r="I15" i="19"/>
  <c r="G124" i="19" s="1"/>
  <c r="H15" i="19"/>
  <c r="I14" i="19"/>
  <c r="H14" i="19"/>
  <c r="I13" i="19"/>
  <c r="H13" i="19"/>
  <c r="I12" i="19"/>
  <c r="H12" i="19"/>
  <c r="I11" i="19"/>
  <c r="H11" i="19"/>
  <c r="I10" i="19"/>
  <c r="N126" i="19" s="1"/>
  <c r="H10" i="19"/>
  <c r="P166" i="14"/>
  <c r="O165" i="14"/>
  <c r="P162" i="14"/>
  <c r="O161" i="14"/>
  <c r="O156" i="14"/>
  <c r="O152" i="14"/>
  <c r="P149" i="14"/>
  <c r="O148" i="14"/>
  <c r="P145" i="14"/>
  <c r="O144" i="14"/>
  <c r="G140" i="14"/>
  <c r="N139" i="14"/>
  <c r="N138" i="14"/>
  <c r="N137" i="14"/>
  <c r="N136" i="14"/>
  <c r="N135" i="14"/>
  <c r="G135" i="14"/>
  <c r="N134" i="14"/>
  <c r="N133" i="14"/>
  <c r="G133" i="14"/>
  <c r="N132" i="14"/>
  <c r="N131" i="14"/>
  <c r="G131" i="14"/>
  <c r="G120" i="14"/>
  <c r="N118" i="14"/>
  <c r="P116" i="14"/>
  <c r="P115" i="14"/>
  <c r="P114" i="14"/>
  <c r="G112" i="14"/>
  <c r="N110" i="14"/>
  <c r="N109" i="14"/>
  <c r="N108" i="14"/>
  <c r="N107" i="14"/>
  <c r="N106" i="14"/>
  <c r="N105" i="14"/>
  <c r="N104" i="14"/>
  <c r="N103" i="14"/>
  <c r="G103" i="14"/>
  <c r="N102" i="14"/>
  <c r="M95" i="14" s="1"/>
  <c r="M97" i="14"/>
  <c r="M96" i="14"/>
  <c r="F96" i="14"/>
  <c r="F95" i="14"/>
  <c r="M94" i="14"/>
  <c r="F94" i="14"/>
  <c r="M93" i="14"/>
  <c r="F93" i="14"/>
  <c r="M92" i="14"/>
  <c r="F92" i="14"/>
  <c r="M91" i="14"/>
  <c r="F91" i="14"/>
  <c r="M90" i="14"/>
  <c r="F90" i="14"/>
  <c r="M89" i="14"/>
  <c r="F89" i="14"/>
  <c r="M88" i="14"/>
  <c r="F88" i="14"/>
  <c r="M87" i="14"/>
  <c r="F87" i="14"/>
  <c r="M86" i="14"/>
  <c r="F86" i="14"/>
  <c r="M85" i="14"/>
  <c r="F85" i="14"/>
  <c r="X57" i="14"/>
  <c r="W57" i="14"/>
  <c r="P156" i="14" s="1"/>
  <c r="V57" i="14"/>
  <c r="P155" i="14" s="1"/>
  <c r="U57" i="14"/>
  <c r="P154" i="14" s="1"/>
  <c r="T57" i="14"/>
  <c r="S57" i="14"/>
  <c r="P152" i="14" s="1"/>
  <c r="R57" i="14"/>
  <c r="P151" i="14" s="1"/>
  <c r="Q57" i="14"/>
  <c r="P150" i="14" s="1"/>
  <c r="P57" i="14"/>
  <c r="O57" i="14"/>
  <c r="P148" i="14" s="1"/>
  <c r="N57" i="14"/>
  <c r="P147" i="14" s="1"/>
  <c r="M57" i="14"/>
  <c r="P146" i="14" s="1"/>
  <c r="L57" i="14"/>
  <c r="K57" i="14"/>
  <c r="P144" i="14" s="1"/>
  <c r="J57" i="14"/>
  <c r="I57" i="14"/>
  <c r="P143" i="14" s="1"/>
  <c r="H57" i="14"/>
  <c r="P142" i="14" s="1"/>
  <c r="G57" i="14"/>
  <c r="F57" i="14"/>
  <c r="P141" i="14" s="1"/>
  <c r="E57" i="14"/>
  <c r="P140" i="14" s="1"/>
  <c r="D57" i="14"/>
  <c r="C57" i="14"/>
  <c r="Y57" i="14" s="1"/>
  <c r="X56" i="14"/>
  <c r="O157" i="14" s="1"/>
  <c r="W56" i="14"/>
  <c r="N156" i="14" s="1"/>
  <c r="V56" i="14"/>
  <c r="O155" i="14" s="1"/>
  <c r="U56" i="14"/>
  <c r="O154" i="14" s="1"/>
  <c r="T56" i="14"/>
  <c r="O153" i="14" s="1"/>
  <c r="S56" i="14"/>
  <c r="N152" i="14" s="1"/>
  <c r="R56" i="14"/>
  <c r="O151" i="14" s="1"/>
  <c r="Q56" i="14"/>
  <c r="O150" i="14" s="1"/>
  <c r="P56" i="14"/>
  <c r="O149" i="14" s="1"/>
  <c r="O56" i="14"/>
  <c r="N148" i="14" s="1"/>
  <c r="N56" i="14"/>
  <c r="O147" i="14" s="1"/>
  <c r="M56" i="14"/>
  <c r="O146" i="14" s="1"/>
  <c r="L56" i="14"/>
  <c r="O145" i="14" s="1"/>
  <c r="K56" i="14"/>
  <c r="N144" i="14" s="1"/>
  <c r="J56" i="14"/>
  <c r="I56" i="14"/>
  <c r="N143" i="14" s="1"/>
  <c r="H56" i="14"/>
  <c r="O142" i="14" s="1"/>
  <c r="G56" i="14"/>
  <c r="F56" i="14"/>
  <c r="O141" i="14" s="1"/>
  <c r="E56" i="14"/>
  <c r="N140" i="14" s="1"/>
  <c r="D56" i="14"/>
  <c r="C56" i="14"/>
  <c r="P167" i="14" s="1"/>
  <c r="Y55" i="14"/>
  <c r="Y54" i="14"/>
  <c r="AF47" i="14" s="1"/>
  <c r="Y53" i="14"/>
  <c r="Y52" i="14"/>
  <c r="AE47" i="14"/>
  <c r="AC47" i="14"/>
  <c r="AI47" i="14" s="1"/>
  <c r="AB47" i="14"/>
  <c r="AH47" i="14" s="1"/>
  <c r="AF46" i="14"/>
  <c r="AE46" i="14"/>
  <c r="AC46" i="14"/>
  <c r="AI46" i="14" s="1"/>
  <c r="AB46" i="14"/>
  <c r="AH46" i="14" s="1"/>
  <c r="AF45" i="14"/>
  <c r="AE45" i="14"/>
  <c r="AC45" i="14"/>
  <c r="AI45" i="14" s="1"/>
  <c r="AB45" i="14"/>
  <c r="AH45" i="14" s="1"/>
  <c r="AF44" i="14"/>
  <c r="AE44" i="14"/>
  <c r="AC44" i="14"/>
  <c r="AI44" i="14" s="1"/>
  <c r="AB44" i="14"/>
  <c r="AH44" i="14" s="1"/>
  <c r="G32" i="14"/>
  <c r="F32" i="14"/>
  <c r="E32" i="14"/>
  <c r="D32" i="14"/>
  <c r="C32" i="14"/>
  <c r="B32" i="14"/>
  <c r="I31" i="14"/>
  <c r="P157" i="14" s="1"/>
  <c r="H31" i="14"/>
  <c r="I30" i="14"/>
  <c r="H30" i="14"/>
  <c r="I29" i="14"/>
  <c r="H29" i="14"/>
  <c r="I28" i="14"/>
  <c r="H28" i="14"/>
  <c r="I27" i="14"/>
  <c r="P153" i="14" s="1"/>
  <c r="H27" i="14"/>
  <c r="I26" i="14"/>
  <c r="H26" i="14"/>
  <c r="I25" i="14"/>
  <c r="H25" i="14"/>
  <c r="J24" i="14"/>
  <c r="I24" i="14"/>
  <c r="H24" i="14"/>
  <c r="J23" i="14"/>
  <c r="G119" i="14" s="1"/>
  <c r="I23" i="14"/>
  <c r="G132" i="14" s="1"/>
  <c r="H23" i="14"/>
  <c r="J22" i="14"/>
  <c r="G118" i="14" s="1"/>
  <c r="I22" i="14"/>
  <c r="H22" i="14"/>
  <c r="J21" i="14"/>
  <c r="G117" i="14" s="1"/>
  <c r="I21" i="14"/>
  <c r="G130" i="14" s="1"/>
  <c r="H21" i="14"/>
  <c r="J20" i="14"/>
  <c r="G116" i="14" s="1"/>
  <c r="I20" i="14"/>
  <c r="G129" i="14" s="1"/>
  <c r="H20" i="14"/>
  <c r="J19" i="14"/>
  <c r="G115" i="14" s="1"/>
  <c r="I19" i="14"/>
  <c r="G128" i="14" s="1"/>
  <c r="H19" i="14"/>
  <c r="J18" i="14"/>
  <c r="G114" i="14" s="1"/>
  <c r="I18" i="14"/>
  <c r="G127" i="14" s="1"/>
  <c r="H18" i="14"/>
  <c r="J17" i="14"/>
  <c r="G113" i="14" s="1"/>
  <c r="I17" i="14"/>
  <c r="G126" i="14" s="1"/>
  <c r="H17" i="14"/>
  <c r="J16" i="14"/>
  <c r="G122" i="14" s="1"/>
  <c r="I16" i="14"/>
  <c r="H16" i="14"/>
  <c r="J15" i="14"/>
  <c r="G111" i="14" s="1"/>
  <c r="I15" i="14"/>
  <c r="G124" i="14" s="1"/>
  <c r="H15" i="14"/>
  <c r="I14" i="14"/>
  <c r="H14" i="14"/>
  <c r="I13" i="14"/>
  <c r="H13" i="14"/>
  <c r="I12" i="14"/>
  <c r="H12" i="14"/>
  <c r="I11" i="14"/>
  <c r="H11" i="14"/>
  <c r="I10" i="14"/>
  <c r="N128" i="14" s="1"/>
  <c r="H10" i="14"/>
  <c r="P166" i="13"/>
  <c r="O165" i="13"/>
  <c r="P162" i="13"/>
  <c r="O161" i="13"/>
  <c r="O156" i="13"/>
  <c r="O152" i="13"/>
  <c r="P149" i="13"/>
  <c r="O148" i="13"/>
  <c r="P145" i="13"/>
  <c r="O144" i="13"/>
  <c r="G140" i="13"/>
  <c r="N139" i="13"/>
  <c r="N138" i="13"/>
  <c r="N137" i="13"/>
  <c r="N136" i="13"/>
  <c r="N135" i="13"/>
  <c r="G135" i="13"/>
  <c r="N134" i="13"/>
  <c r="N133" i="13"/>
  <c r="G133" i="13"/>
  <c r="N132" i="13"/>
  <c r="N131" i="13"/>
  <c r="G131" i="13"/>
  <c r="G120" i="13"/>
  <c r="N118" i="13"/>
  <c r="P116" i="13"/>
  <c r="P115" i="13"/>
  <c r="P114" i="13"/>
  <c r="G112" i="13"/>
  <c r="N110" i="13"/>
  <c r="N109" i="13"/>
  <c r="N108" i="13"/>
  <c r="N107" i="13"/>
  <c r="N106" i="13"/>
  <c r="N105" i="13"/>
  <c r="N104" i="13"/>
  <c r="N103" i="13"/>
  <c r="G103" i="13"/>
  <c r="N102" i="13"/>
  <c r="M95" i="13" s="1"/>
  <c r="M97" i="13"/>
  <c r="M96" i="13"/>
  <c r="F96" i="13"/>
  <c r="F95" i="13"/>
  <c r="M94" i="13"/>
  <c r="F94" i="13"/>
  <c r="M93" i="13"/>
  <c r="F93" i="13"/>
  <c r="M92" i="13"/>
  <c r="F92" i="13"/>
  <c r="M91" i="13"/>
  <c r="F91" i="13"/>
  <c r="M90" i="13"/>
  <c r="F90" i="13"/>
  <c r="M89" i="13"/>
  <c r="F89" i="13"/>
  <c r="M88" i="13"/>
  <c r="F88" i="13"/>
  <c r="M87" i="13"/>
  <c r="F87" i="13"/>
  <c r="M86" i="13"/>
  <c r="F86" i="13"/>
  <c r="M85" i="13"/>
  <c r="F85" i="13"/>
  <c r="X57" i="13"/>
  <c r="W57" i="13"/>
  <c r="P156" i="13" s="1"/>
  <c r="V57" i="13"/>
  <c r="P155" i="13" s="1"/>
  <c r="U57" i="13"/>
  <c r="P154" i="13" s="1"/>
  <c r="T57" i="13"/>
  <c r="S57" i="13"/>
  <c r="P152" i="13" s="1"/>
  <c r="R57" i="13"/>
  <c r="N151" i="13" s="1"/>
  <c r="Q57" i="13"/>
  <c r="P150" i="13" s="1"/>
  <c r="P57" i="13"/>
  <c r="O57" i="13"/>
  <c r="P148" i="13" s="1"/>
  <c r="N57" i="13"/>
  <c r="P147" i="13" s="1"/>
  <c r="M57" i="13"/>
  <c r="P146" i="13" s="1"/>
  <c r="L57" i="13"/>
  <c r="K57" i="13"/>
  <c r="P144" i="13" s="1"/>
  <c r="J57" i="13"/>
  <c r="I57" i="13"/>
  <c r="P143" i="13" s="1"/>
  <c r="H57" i="13"/>
  <c r="P142" i="13" s="1"/>
  <c r="G57" i="13"/>
  <c r="F57" i="13"/>
  <c r="P141" i="13" s="1"/>
  <c r="E57" i="13"/>
  <c r="P140" i="13" s="1"/>
  <c r="D57" i="13"/>
  <c r="C57" i="13"/>
  <c r="Y57" i="13" s="1"/>
  <c r="X56" i="13"/>
  <c r="O157" i="13" s="1"/>
  <c r="W56" i="13"/>
  <c r="N156" i="13" s="1"/>
  <c r="V56" i="13"/>
  <c r="O155" i="13" s="1"/>
  <c r="U56" i="13"/>
  <c r="O154" i="13" s="1"/>
  <c r="T56" i="13"/>
  <c r="O153" i="13" s="1"/>
  <c r="S56" i="13"/>
  <c r="N152" i="13" s="1"/>
  <c r="R56" i="13"/>
  <c r="O151" i="13" s="1"/>
  <c r="Q56" i="13"/>
  <c r="O150" i="13" s="1"/>
  <c r="P56" i="13"/>
  <c r="O149" i="13" s="1"/>
  <c r="O56" i="13"/>
  <c r="N148" i="13" s="1"/>
  <c r="N56" i="13"/>
  <c r="O147" i="13" s="1"/>
  <c r="M56" i="13"/>
  <c r="O146" i="13" s="1"/>
  <c r="L56" i="13"/>
  <c r="O145" i="13" s="1"/>
  <c r="K56" i="13"/>
  <c r="N144" i="13" s="1"/>
  <c r="J56" i="13"/>
  <c r="I56" i="13"/>
  <c r="N143" i="13" s="1"/>
  <c r="H56" i="13"/>
  <c r="O142" i="13" s="1"/>
  <c r="G56" i="13"/>
  <c r="F56" i="13"/>
  <c r="O141" i="13" s="1"/>
  <c r="E56" i="13"/>
  <c r="N140" i="13" s="1"/>
  <c r="D56" i="13"/>
  <c r="C56" i="13"/>
  <c r="P167" i="13" s="1"/>
  <c r="Y55" i="13"/>
  <c r="Y54" i="13"/>
  <c r="AF47" i="13" s="1"/>
  <c r="Y53" i="13"/>
  <c r="Y52" i="13"/>
  <c r="AE47" i="13"/>
  <c r="AC47" i="13"/>
  <c r="AI47" i="13" s="1"/>
  <c r="AB47" i="13"/>
  <c r="AH47" i="13" s="1"/>
  <c r="AF46" i="13"/>
  <c r="AE46" i="13"/>
  <c r="AC46" i="13"/>
  <c r="AI46" i="13" s="1"/>
  <c r="AB46" i="13"/>
  <c r="AH46" i="13" s="1"/>
  <c r="AF45" i="13"/>
  <c r="AE45" i="13"/>
  <c r="AC45" i="13"/>
  <c r="AI45" i="13" s="1"/>
  <c r="AB45" i="13"/>
  <c r="AH45" i="13" s="1"/>
  <c r="AF44" i="13"/>
  <c r="AE44" i="13"/>
  <c r="AC44" i="13"/>
  <c r="AI44" i="13" s="1"/>
  <c r="AB44" i="13"/>
  <c r="AH44" i="13" s="1"/>
  <c r="G32" i="13"/>
  <c r="F32" i="13"/>
  <c r="E32" i="13"/>
  <c r="D32" i="13"/>
  <c r="C32" i="13"/>
  <c r="B32" i="13"/>
  <c r="I31" i="13"/>
  <c r="P157" i="13" s="1"/>
  <c r="H31" i="13"/>
  <c r="I30" i="13"/>
  <c r="H30" i="13"/>
  <c r="I29" i="13"/>
  <c r="H29" i="13"/>
  <c r="I28" i="13"/>
  <c r="H28" i="13"/>
  <c r="I27" i="13"/>
  <c r="P153" i="13" s="1"/>
  <c r="H27" i="13"/>
  <c r="I26" i="13"/>
  <c r="H26" i="13"/>
  <c r="I25" i="13"/>
  <c r="H25" i="13"/>
  <c r="J24" i="13"/>
  <c r="I24" i="13"/>
  <c r="H24" i="13"/>
  <c r="J23" i="13"/>
  <c r="G119" i="13" s="1"/>
  <c r="I23" i="13"/>
  <c r="G132" i="13" s="1"/>
  <c r="H23" i="13"/>
  <c r="J22" i="13"/>
  <c r="G118" i="13" s="1"/>
  <c r="I22" i="13"/>
  <c r="H22" i="13"/>
  <c r="J21" i="13"/>
  <c r="G117" i="13" s="1"/>
  <c r="I21" i="13"/>
  <c r="G130" i="13" s="1"/>
  <c r="H21" i="13"/>
  <c r="J20" i="13"/>
  <c r="G116" i="13" s="1"/>
  <c r="I20" i="13"/>
  <c r="G129" i="13" s="1"/>
  <c r="H20" i="13"/>
  <c r="J19" i="13"/>
  <c r="G115" i="13" s="1"/>
  <c r="I19" i="13"/>
  <c r="G128" i="13" s="1"/>
  <c r="H19" i="13"/>
  <c r="J18" i="13"/>
  <c r="G114" i="13" s="1"/>
  <c r="I18" i="13"/>
  <c r="G127" i="13" s="1"/>
  <c r="H18" i="13"/>
  <c r="J17" i="13"/>
  <c r="G113" i="13" s="1"/>
  <c r="I17" i="13"/>
  <c r="G126" i="13" s="1"/>
  <c r="H17" i="13"/>
  <c r="J16" i="13"/>
  <c r="G122" i="13" s="1"/>
  <c r="I16" i="13"/>
  <c r="H16" i="13"/>
  <c r="J15" i="13"/>
  <c r="G111" i="13" s="1"/>
  <c r="I15" i="13"/>
  <c r="G124" i="13" s="1"/>
  <c r="H15" i="13"/>
  <c r="I14" i="13"/>
  <c r="H14" i="13"/>
  <c r="I13" i="13"/>
  <c r="H13" i="13"/>
  <c r="I12" i="13"/>
  <c r="H12" i="13"/>
  <c r="I11" i="13"/>
  <c r="H11" i="13"/>
  <c r="I10" i="13"/>
  <c r="N128" i="13" s="1"/>
  <c r="H10" i="13"/>
  <c r="P166" i="12"/>
  <c r="O165" i="12"/>
  <c r="P162" i="12"/>
  <c r="O161" i="12"/>
  <c r="O156" i="12"/>
  <c r="O152" i="12"/>
  <c r="P149" i="12"/>
  <c r="O148" i="12"/>
  <c r="P145" i="12"/>
  <c r="O144" i="12"/>
  <c r="G140" i="12"/>
  <c r="N139" i="12"/>
  <c r="N138" i="12"/>
  <c r="N137" i="12"/>
  <c r="N136" i="12"/>
  <c r="N135" i="12"/>
  <c r="G135" i="12"/>
  <c r="N134" i="12"/>
  <c r="N133" i="12"/>
  <c r="G133" i="12"/>
  <c r="N132" i="12"/>
  <c r="N131" i="12"/>
  <c r="G131" i="12"/>
  <c r="G120" i="12"/>
  <c r="N118" i="12"/>
  <c r="P116" i="12"/>
  <c r="P115" i="12"/>
  <c r="P114" i="12"/>
  <c r="G112" i="12"/>
  <c r="N110" i="12"/>
  <c r="N109" i="12"/>
  <c r="N108" i="12"/>
  <c r="N107" i="12"/>
  <c r="N106" i="12"/>
  <c r="N105" i="12"/>
  <c r="N104" i="12"/>
  <c r="N103" i="12"/>
  <c r="G103" i="12"/>
  <c r="N102" i="12"/>
  <c r="M95" i="12" s="1"/>
  <c r="M97" i="12"/>
  <c r="M96" i="12"/>
  <c r="F96" i="12"/>
  <c r="F95" i="12"/>
  <c r="M94" i="12"/>
  <c r="F94" i="12"/>
  <c r="M93" i="12"/>
  <c r="F93" i="12"/>
  <c r="M92" i="12"/>
  <c r="F92" i="12"/>
  <c r="M91" i="12"/>
  <c r="F91" i="12"/>
  <c r="M90" i="12"/>
  <c r="F90" i="12"/>
  <c r="M89" i="12"/>
  <c r="F89" i="12"/>
  <c r="M88" i="12"/>
  <c r="F88" i="12"/>
  <c r="M87" i="12"/>
  <c r="F87" i="12"/>
  <c r="M86" i="12"/>
  <c r="F86" i="12"/>
  <c r="M85" i="12"/>
  <c r="F85" i="12"/>
  <c r="X57" i="12"/>
  <c r="W57" i="12"/>
  <c r="P156" i="12" s="1"/>
  <c r="V57" i="12"/>
  <c r="P155" i="12" s="1"/>
  <c r="U57" i="12"/>
  <c r="P154" i="12" s="1"/>
  <c r="T57" i="12"/>
  <c r="S57" i="12"/>
  <c r="P152" i="12" s="1"/>
  <c r="R57" i="12"/>
  <c r="N151" i="12" s="1"/>
  <c r="Q57" i="12"/>
  <c r="P150" i="12" s="1"/>
  <c r="P57" i="12"/>
  <c r="O57" i="12"/>
  <c r="P148" i="12" s="1"/>
  <c r="N57" i="12"/>
  <c r="P147" i="12" s="1"/>
  <c r="M57" i="12"/>
  <c r="P146" i="12" s="1"/>
  <c r="L57" i="12"/>
  <c r="K57" i="12"/>
  <c r="P144" i="12" s="1"/>
  <c r="J57" i="12"/>
  <c r="I57" i="12"/>
  <c r="P143" i="12" s="1"/>
  <c r="H57" i="12"/>
  <c r="P142" i="12" s="1"/>
  <c r="G57" i="12"/>
  <c r="F57" i="12"/>
  <c r="P141" i="12" s="1"/>
  <c r="E57" i="12"/>
  <c r="P140" i="12" s="1"/>
  <c r="D57" i="12"/>
  <c r="C57" i="12"/>
  <c r="Y57" i="12" s="1"/>
  <c r="X56" i="12"/>
  <c r="O157" i="12" s="1"/>
  <c r="W56" i="12"/>
  <c r="N156" i="12" s="1"/>
  <c r="V56" i="12"/>
  <c r="O155" i="12" s="1"/>
  <c r="U56" i="12"/>
  <c r="O154" i="12" s="1"/>
  <c r="T56" i="12"/>
  <c r="O153" i="12" s="1"/>
  <c r="S56" i="12"/>
  <c r="N152" i="12" s="1"/>
  <c r="R56" i="12"/>
  <c r="O151" i="12" s="1"/>
  <c r="Q56" i="12"/>
  <c r="O150" i="12" s="1"/>
  <c r="P56" i="12"/>
  <c r="O149" i="12" s="1"/>
  <c r="O56" i="12"/>
  <c r="N148" i="12" s="1"/>
  <c r="N56" i="12"/>
  <c r="O147" i="12" s="1"/>
  <c r="M56" i="12"/>
  <c r="O146" i="12" s="1"/>
  <c r="L56" i="12"/>
  <c r="O145" i="12" s="1"/>
  <c r="K56" i="12"/>
  <c r="N144" i="12" s="1"/>
  <c r="J56" i="12"/>
  <c r="I56" i="12"/>
  <c r="O143" i="12" s="1"/>
  <c r="H56" i="12"/>
  <c r="O142" i="12" s="1"/>
  <c r="G56" i="12"/>
  <c r="F56" i="12"/>
  <c r="O141" i="12" s="1"/>
  <c r="E56" i="12"/>
  <c r="N140" i="12" s="1"/>
  <c r="D56" i="12"/>
  <c r="C56" i="12"/>
  <c r="P167" i="12" s="1"/>
  <c r="Y55" i="12"/>
  <c r="Y54" i="12"/>
  <c r="AF47" i="12" s="1"/>
  <c r="Y53" i="12"/>
  <c r="Y52" i="12"/>
  <c r="AE47" i="12"/>
  <c r="AC47" i="12"/>
  <c r="AI47" i="12" s="1"/>
  <c r="AB47" i="12"/>
  <c r="AH47" i="12" s="1"/>
  <c r="AF46" i="12"/>
  <c r="AE46" i="12"/>
  <c r="AC46" i="12"/>
  <c r="AI46" i="12" s="1"/>
  <c r="AB46" i="12"/>
  <c r="AH46" i="12" s="1"/>
  <c r="AF45" i="12"/>
  <c r="AE45" i="12"/>
  <c r="AC45" i="12"/>
  <c r="AI45" i="12" s="1"/>
  <c r="AB45" i="12"/>
  <c r="AH45" i="12" s="1"/>
  <c r="AF44" i="12"/>
  <c r="AE44" i="12"/>
  <c r="AC44" i="12"/>
  <c r="AI44" i="12" s="1"/>
  <c r="AB44" i="12"/>
  <c r="AH44" i="12" s="1"/>
  <c r="G32" i="12"/>
  <c r="F32" i="12"/>
  <c r="E32" i="12"/>
  <c r="D32" i="12"/>
  <c r="C32" i="12"/>
  <c r="B32" i="12"/>
  <c r="I31" i="12"/>
  <c r="P157" i="12" s="1"/>
  <c r="H31" i="12"/>
  <c r="I30" i="12"/>
  <c r="H30" i="12"/>
  <c r="I29" i="12"/>
  <c r="H29" i="12"/>
  <c r="I28" i="12"/>
  <c r="H28" i="12"/>
  <c r="I27" i="12"/>
  <c r="P153" i="12" s="1"/>
  <c r="H27" i="12"/>
  <c r="I26" i="12"/>
  <c r="H26" i="12"/>
  <c r="I25" i="12"/>
  <c r="H25" i="12"/>
  <c r="J24" i="12"/>
  <c r="I24" i="12"/>
  <c r="H24" i="12"/>
  <c r="J23" i="12"/>
  <c r="G119" i="12" s="1"/>
  <c r="I23" i="12"/>
  <c r="G132" i="12" s="1"/>
  <c r="H23" i="12"/>
  <c r="J22" i="12"/>
  <c r="G118" i="12" s="1"/>
  <c r="I22" i="12"/>
  <c r="H22" i="12"/>
  <c r="J21" i="12"/>
  <c r="G117" i="12" s="1"/>
  <c r="I21" i="12"/>
  <c r="G130" i="12" s="1"/>
  <c r="H21" i="12"/>
  <c r="J20" i="12"/>
  <c r="G116" i="12" s="1"/>
  <c r="I20" i="12"/>
  <c r="G129" i="12" s="1"/>
  <c r="H20" i="12"/>
  <c r="J19" i="12"/>
  <c r="G115" i="12" s="1"/>
  <c r="I19" i="12"/>
  <c r="G128" i="12" s="1"/>
  <c r="H19" i="12"/>
  <c r="J18" i="12"/>
  <c r="G114" i="12" s="1"/>
  <c r="I18" i="12"/>
  <c r="G127" i="12" s="1"/>
  <c r="H18" i="12"/>
  <c r="J17" i="12"/>
  <c r="G113" i="12" s="1"/>
  <c r="I17" i="12"/>
  <c r="G126" i="12" s="1"/>
  <c r="H17" i="12"/>
  <c r="J16" i="12"/>
  <c r="G122" i="12" s="1"/>
  <c r="I16" i="12"/>
  <c r="H16" i="12"/>
  <c r="J15" i="12"/>
  <c r="G111" i="12" s="1"/>
  <c r="I15" i="12"/>
  <c r="G124" i="12" s="1"/>
  <c r="H15" i="12"/>
  <c r="I14" i="12"/>
  <c r="H14" i="12"/>
  <c r="I13" i="12"/>
  <c r="H13" i="12"/>
  <c r="I12" i="12"/>
  <c r="H12" i="12"/>
  <c r="I11" i="12"/>
  <c r="H11" i="12"/>
  <c r="I10" i="12"/>
  <c r="N128" i="12" s="1"/>
  <c r="H10" i="12"/>
  <c r="P166" i="11"/>
  <c r="O165" i="11"/>
  <c r="P162" i="11"/>
  <c r="O161" i="11"/>
  <c r="O156" i="11"/>
  <c r="O152" i="11"/>
  <c r="P149" i="11"/>
  <c r="O148" i="11"/>
  <c r="P145" i="11"/>
  <c r="O144" i="11"/>
  <c r="G140" i="11"/>
  <c r="N139" i="11"/>
  <c r="N138" i="11"/>
  <c r="N137" i="11"/>
  <c r="N136" i="11"/>
  <c r="N135" i="11"/>
  <c r="G135" i="11"/>
  <c r="N134" i="11"/>
  <c r="N133" i="11"/>
  <c r="G133" i="11"/>
  <c r="N132" i="11"/>
  <c r="N131" i="11"/>
  <c r="G131" i="11"/>
  <c r="G120" i="11"/>
  <c r="N118" i="11"/>
  <c r="P116" i="11"/>
  <c r="P115" i="11"/>
  <c r="P114" i="11"/>
  <c r="G112" i="11"/>
  <c r="N110" i="11"/>
  <c r="N109" i="11"/>
  <c r="N108" i="11"/>
  <c r="N107" i="11"/>
  <c r="N106" i="11"/>
  <c r="N105" i="11"/>
  <c r="N104" i="11"/>
  <c r="N103" i="11"/>
  <c r="G103" i="11"/>
  <c r="N102" i="11"/>
  <c r="M95" i="11" s="1"/>
  <c r="M97" i="11"/>
  <c r="M96" i="11"/>
  <c r="F96" i="11"/>
  <c r="F95" i="11"/>
  <c r="M94" i="11"/>
  <c r="F94" i="11"/>
  <c r="M93" i="11"/>
  <c r="F93" i="11"/>
  <c r="M92" i="11"/>
  <c r="F92" i="11"/>
  <c r="M91" i="11"/>
  <c r="F91" i="11"/>
  <c r="M90" i="11"/>
  <c r="F90" i="11"/>
  <c r="M89" i="11"/>
  <c r="F89" i="11"/>
  <c r="M88" i="11"/>
  <c r="F88" i="11"/>
  <c r="M87" i="11"/>
  <c r="F87" i="11"/>
  <c r="M86" i="11"/>
  <c r="F86" i="11"/>
  <c r="M85" i="11"/>
  <c r="F85" i="11"/>
  <c r="X57" i="11"/>
  <c r="W57" i="11"/>
  <c r="P156" i="11" s="1"/>
  <c r="V57" i="11"/>
  <c r="P155" i="11" s="1"/>
  <c r="U57" i="11"/>
  <c r="P154" i="11" s="1"/>
  <c r="T57" i="11"/>
  <c r="S57" i="11"/>
  <c r="P152" i="11" s="1"/>
  <c r="R57" i="11"/>
  <c r="P151" i="11" s="1"/>
  <c r="Q57" i="11"/>
  <c r="P150" i="11" s="1"/>
  <c r="P57" i="11"/>
  <c r="O57" i="11"/>
  <c r="P148" i="11" s="1"/>
  <c r="N57" i="11"/>
  <c r="P147" i="11" s="1"/>
  <c r="M57" i="11"/>
  <c r="P146" i="11" s="1"/>
  <c r="L57" i="11"/>
  <c r="K57" i="11"/>
  <c r="P144" i="11" s="1"/>
  <c r="J57" i="11"/>
  <c r="I57" i="11"/>
  <c r="P143" i="11" s="1"/>
  <c r="H57" i="11"/>
  <c r="P142" i="11" s="1"/>
  <c r="G57" i="11"/>
  <c r="F57" i="11"/>
  <c r="P141" i="11" s="1"/>
  <c r="E57" i="11"/>
  <c r="Y57" i="11" s="1"/>
  <c r="D57" i="11"/>
  <c r="C57" i="11"/>
  <c r="X56" i="11"/>
  <c r="O157" i="11" s="1"/>
  <c r="W56" i="11"/>
  <c r="N156" i="11" s="1"/>
  <c r="V56" i="11"/>
  <c r="O155" i="11" s="1"/>
  <c r="U56" i="11"/>
  <c r="O154" i="11" s="1"/>
  <c r="T56" i="11"/>
  <c r="O153" i="11" s="1"/>
  <c r="S56" i="11"/>
  <c r="N152" i="11" s="1"/>
  <c r="R56" i="11"/>
  <c r="O151" i="11" s="1"/>
  <c r="Q56" i="11"/>
  <c r="O150" i="11" s="1"/>
  <c r="P56" i="11"/>
  <c r="O149" i="11" s="1"/>
  <c r="O56" i="11"/>
  <c r="N148" i="11" s="1"/>
  <c r="N56" i="11"/>
  <c r="O147" i="11" s="1"/>
  <c r="M56" i="11"/>
  <c r="O146" i="11" s="1"/>
  <c r="L56" i="11"/>
  <c r="O145" i="11" s="1"/>
  <c r="K56" i="11"/>
  <c r="N144" i="11" s="1"/>
  <c r="J56" i="11"/>
  <c r="I56" i="11"/>
  <c r="N143" i="11" s="1"/>
  <c r="H56" i="11"/>
  <c r="O142" i="11" s="1"/>
  <c r="G56" i="11"/>
  <c r="F56" i="11"/>
  <c r="O141" i="11" s="1"/>
  <c r="E56" i="11"/>
  <c r="N140" i="11" s="1"/>
  <c r="D56" i="11"/>
  <c r="C56" i="11"/>
  <c r="P167" i="11" s="1"/>
  <c r="Y55" i="11"/>
  <c r="Y54" i="11"/>
  <c r="AF47" i="11" s="1"/>
  <c r="Y53" i="11"/>
  <c r="Y52" i="11"/>
  <c r="AE47" i="11"/>
  <c r="AC47" i="11"/>
  <c r="AI47" i="11" s="1"/>
  <c r="AB47" i="11"/>
  <c r="AH47" i="11" s="1"/>
  <c r="AF46" i="11"/>
  <c r="AE46" i="11"/>
  <c r="AC46" i="11"/>
  <c r="AI46" i="11" s="1"/>
  <c r="AB46" i="11"/>
  <c r="AH46" i="11" s="1"/>
  <c r="AF45" i="11"/>
  <c r="AE45" i="11"/>
  <c r="AC45" i="11"/>
  <c r="AI45" i="11" s="1"/>
  <c r="AB45" i="11"/>
  <c r="AH45" i="11" s="1"/>
  <c r="AF44" i="11"/>
  <c r="AE44" i="11"/>
  <c r="AC44" i="11"/>
  <c r="AI44" i="11" s="1"/>
  <c r="AB44" i="11"/>
  <c r="AH44" i="11" s="1"/>
  <c r="G32" i="11"/>
  <c r="F32" i="11"/>
  <c r="E32" i="11"/>
  <c r="D32" i="11"/>
  <c r="C32" i="11"/>
  <c r="B32" i="11"/>
  <c r="I31" i="11"/>
  <c r="P157" i="11" s="1"/>
  <c r="H31" i="11"/>
  <c r="I30" i="11"/>
  <c r="H30" i="11"/>
  <c r="I29" i="11"/>
  <c r="H29" i="11"/>
  <c r="I28" i="11"/>
  <c r="H28" i="11"/>
  <c r="I27" i="11"/>
  <c r="P153" i="11" s="1"/>
  <c r="H27" i="11"/>
  <c r="I26" i="11"/>
  <c r="H26" i="11"/>
  <c r="I25" i="11"/>
  <c r="H25" i="11"/>
  <c r="J24" i="11"/>
  <c r="I24" i="11"/>
  <c r="H24" i="11"/>
  <c r="J23" i="11"/>
  <c r="G119" i="11" s="1"/>
  <c r="I23" i="11"/>
  <c r="G132" i="11" s="1"/>
  <c r="H23" i="11"/>
  <c r="J22" i="11"/>
  <c r="G118" i="11" s="1"/>
  <c r="I22" i="11"/>
  <c r="H22" i="11"/>
  <c r="J21" i="11"/>
  <c r="G117" i="11" s="1"/>
  <c r="I21" i="11"/>
  <c r="G130" i="11" s="1"/>
  <c r="H21" i="11"/>
  <c r="J20" i="11"/>
  <c r="G116" i="11" s="1"/>
  <c r="I20" i="11"/>
  <c r="G129" i="11" s="1"/>
  <c r="H20" i="11"/>
  <c r="J19" i="11"/>
  <c r="G115" i="11" s="1"/>
  <c r="I19" i="11"/>
  <c r="G128" i="11" s="1"/>
  <c r="H19" i="11"/>
  <c r="J18" i="11"/>
  <c r="G114" i="11" s="1"/>
  <c r="I18" i="11"/>
  <c r="G127" i="11" s="1"/>
  <c r="H18" i="11"/>
  <c r="J17" i="11"/>
  <c r="G113" i="11" s="1"/>
  <c r="I17" i="11"/>
  <c r="G126" i="11" s="1"/>
  <c r="H17" i="11"/>
  <c r="J16" i="11"/>
  <c r="G122" i="11" s="1"/>
  <c r="I16" i="11"/>
  <c r="H16" i="11"/>
  <c r="J15" i="11"/>
  <c r="G111" i="11" s="1"/>
  <c r="I15" i="11"/>
  <c r="G124" i="11" s="1"/>
  <c r="H15" i="11"/>
  <c r="I14" i="11"/>
  <c r="H14" i="11"/>
  <c r="I13" i="11"/>
  <c r="H13" i="11"/>
  <c r="I12" i="11"/>
  <c r="H12" i="11"/>
  <c r="I11" i="11"/>
  <c r="H11" i="11"/>
  <c r="I10" i="11"/>
  <c r="N124" i="11" s="1"/>
  <c r="H10" i="11"/>
  <c r="P166" i="10"/>
  <c r="O165" i="10"/>
  <c r="P162" i="10"/>
  <c r="O161" i="10"/>
  <c r="O156" i="10"/>
  <c r="O152" i="10"/>
  <c r="P149" i="10"/>
  <c r="O148" i="10"/>
  <c r="P145" i="10"/>
  <c r="O144" i="10"/>
  <c r="G140" i="10"/>
  <c r="N139" i="10"/>
  <c r="N138" i="10"/>
  <c r="N137" i="10"/>
  <c r="N136" i="10"/>
  <c r="N135" i="10"/>
  <c r="G135" i="10"/>
  <c r="N134" i="10"/>
  <c r="N133" i="10"/>
  <c r="G133" i="10"/>
  <c r="N132" i="10"/>
  <c r="N131" i="10"/>
  <c r="G131" i="10"/>
  <c r="G120" i="10"/>
  <c r="N118" i="10"/>
  <c r="P116" i="10"/>
  <c r="P115" i="10"/>
  <c r="P114" i="10"/>
  <c r="G112" i="10"/>
  <c r="N110" i="10"/>
  <c r="N109" i="10"/>
  <c r="N108" i="10"/>
  <c r="N107" i="10"/>
  <c r="N106" i="10"/>
  <c r="N105" i="10"/>
  <c r="N104" i="10"/>
  <c r="N103" i="10"/>
  <c r="G103" i="10"/>
  <c r="N102" i="10"/>
  <c r="M95" i="10" s="1"/>
  <c r="M97" i="10"/>
  <c r="M96" i="10"/>
  <c r="F96" i="10"/>
  <c r="F95" i="10"/>
  <c r="M94" i="10"/>
  <c r="F94" i="10"/>
  <c r="M93" i="10"/>
  <c r="F93" i="10"/>
  <c r="M92" i="10"/>
  <c r="F92" i="10"/>
  <c r="M91" i="10"/>
  <c r="F91" i="10"/>
  <c r="M90" i="10"/>
  <c r="F90" i="10"/>
  <c r="M89" i="10"/>
  <c r="F89" i="10"/>
  <c r="M88" i="10"/>
  <c r="F88" i="10"/>
  <c r="M87" i="10"/>
  <c r="F87" i="10"/>
  <c r="M86" i="10"/>
  <c r="F86" i="10"/>
  <c r="M85" i="10"/>
  <c r="F85" i="10"/>
  <c r="X57" i="10"/>
  <c r="W57" i="10"/>
  <c r="P156" i="10" s="1"/>
  <c r="V57" i="10"/>
  <c r="P155" i="10" s="1"/>
  <c r="U57" i="10"/>
  <c r="P154" i="10" s="1"/>
  <c r="T57" i="10"/>
  <c r="S57" i="10"/>
  <c r="P152" i="10" s="1"/>
  <c r="R57" i="10"/>
  <c r="P151" i="10" s="1"/>
  <c r="Q57" i="10"/>
  <c r="P150" i="10" s="1"/>
  <c r="P57" i="10"/>
  <c r="O57" i="10"/>
  <c r="P148" i="10" s="1"/>
  <c r="N57" i="10"/>
  <c r="P147" i="10" s="1"/>
  <c r="M57" i="10"/>
  <c r="P146" i="10" s="1"/>
  <c r="L57" i="10"/>
  <c r="K57" i="10"/>
  <c r="P144" i="10" s="1"/>
  <c r="J57" i="10"/>
  <c r="I57" i="10"/>
  <c r="P143" i="10" s="1"/>
  <c r="H57" i="10"/>
  <c r="P142" i="10" s="1"/>
  <c r="G57" i="10"/>
  <c r="F57" i="10"/>
  <c r="P141" i="10" s="1"/>
  <c r="E57" i="10"/>
  <c r="P140" i="10" s="1"/>
  <c r="D57" i="10"/>
  <c r="C57" i="10"/>
  <c r="Y57" i="10" s="1"/>
  <c r="X56" i="10"/>
  <c r="O157" i="10" s="1"/>
  <c r="W56" i="10"/>
  <c r="N156" i="10" s="1"/>
  <c r="V56" i="10"/>
  <c r="O155" i="10" s="1"/>
  <c r="U56" i="10"/>
  <c r="O154" i="10" s="1"/>
  <c r="T56" i="10"/>
  <c r="O153" i="10" s="1"/>
  <c r="S56" i="10"/>
  <c r="N152" i="10" s="1"/>
  <c r="R56" i="10"/>
  <c r="O151" i="10" s="1"/>
  <c r="Q56" i="10"/>
  <c r="O150" i="10" s="1"/>
  <c r="P56" i="10"/>
  <c r="O149" i="10" s="1"/>
  <c r="O56" i="10"/>
  <c r="N148" i="10" s="1"/>
  <c r="N56" i="10"/>
  <c r="O147" i="10" s="1"/>
  <c r="M56" i="10"/>
  <c r="O146" i="10" s="1"/>
  <c r="L56" i="10"/>
  <c r="O145" i="10" s="1"/>
  <c r="K56" i="10"/>
  <c r="N144" i="10" s="1"/>
  <c r="J56" i="10"/>
  <c r="I56" i="10"/>
  <c r="N143" i="10" s="1"/>
  <c r="H56" i="10"/>
  <c r="O142" i="10" s="1"/>
  <c r="G56" i="10"/>
  <c r="F56" i="10"/>
  <c r="O141" i="10" s="1"/>
  <c r="E56" i="10"/>
  <c r="N140" i="10" s="1"/>
  <c r="D56" i="10"/>
  <c r="C56" i="10"/>
  <c r="P167" i="10" s="1"/>
  <c r="Y55" i="10"/>
  <c r="Y54" i="10"/>
  <c r="AF47" i="10" s="1"/>
  <c r="Y53" i="10"/>
  <c r="Y52" i="10"/>
  <c r="AE47" i="10"/>
  <c r="AC47" i="10"/>
  <c r="AI47" i="10" s="1"/>
  <c r="AB47" i="10"/>
  <c r="AH47" i="10" s="1"/>
  <c r="AF46" i="10"/>
  <c r="AE46" i="10"/>
  <c r="AC46" i="10"/>
  <c r="AI46" i="10" s="1"/>
  <c r="AB46" i="10"/>
  <c r="AH46" i="10" s="1"/>
  <c r="AF45" i="10"/>
  <c r="AE45" i="10"/>
  <c r="AC45" i="10"/>
  <c r="AI45" i="10" s="1"/>
  <c r="AB45" i="10"/>
  <c r="AH45" i="10" s="1"/>
  <c r="AF44" i="10"/>
  <c r="AE44" i="10"/>
  <c r="AC44" i="10"/>
  <c r="AI44" i="10" s="1"/>
  <c r="AB44" i="10"/>
  <c r="AH44" i="10" s="1"/>
  <c r="G32" i="10"/>
  <c r="F32" i="10"/>
  <c r="E32" i="10"/>
  <c r="D32" i="10"/>
  <c r="C32" i="10"/>
  <c r="B32" i="10"/>
  <c r="I31" i="10"/>
  <c r="P157" i="10" s="1"/>
  <c r="H31" i="10"/>
  <c r="I30" i="10"/>
  <c r="H30" i="10"/>
  <c r="I29" i="10"/>
  <c r="H29" i="10"/>
  <c r="I28" i="10"/>
  <c r="H28" i="10"/>
  <c r="I27" i="10"/>
  <c r="P153" i="10" s="1"/>
  <c r="H27" i="10"/>
  <c r="I26" i="10"/>
  <c r="H26" i="10"/>
  <c r="I25" i="10"/>
  <c r="H25" i="10"/>
  <c r="J24" i="10"/>
  <c r="I24" i="10"/>
  <c r="H24" i="10"/>
  <c r="J23" i="10"/>
  <c r="G119" i="10" s="1"/>
  <c r="I23" i="10"/>
  <c r="G132" i="10" s="1"/>
  <c r="H23" i="10"/>
  <c r="J22" i="10"/>
  <c r="G118" i="10" s="1"/>
  <c r="I22" i="10"/>
  <c r="H22" i="10"/>
  <c r="J21" i="10"/>
  <c r="G117" i="10" s="1"/>
  <c r="I21" i="10"/>
  <c r="G130" i="10" s="1"/>
  <c r="H21" i="10"/>
  <c r="J20" i="10"/>
  <c r="G116" i="10" s="1"/>
  <c r="I20" i="10"/>
  <c r="G129" i="10" s="1"/>
  <c r="H20" i="10"/>
  <c r="J19" i="10"/>
  <c r="G115" i="10" s="1"/>
  <c r="I19" i="10"/>
  <c r="G128" i="10" s="1"/>
  <c r="H19" i="10"/>
  <c r="J18" i="10"/>
  <c r="G114" i="10" s="1"/>
  <c r="I18" i="10"/>
  <c r="G127" i="10" s="1"/>
  <c r="H18" i="10"/>
  <c r="J17" i="10"/>
  <c r="G113" i="10" s="1"/>
  <c r="I17" i="10"/>
  <c r="G126" i="10" s="1"/>
  <c r="H17" i="10"/>
  <c r="J16" i="10"/>
  <c r="G122" i="10" s="1"/>
  <c r="I16" i="10"/>
  <c r="H16" i="10"/>
  <c r="J15" i="10"/>
  <c r="G111" i="10" s="1"/>
  <c r="I15" i="10"/>
  <c r="G124" i="10" s="1"/>
  <c r="H15" i="10"/>
  <c r="I14" i="10"/>
  <c r="H14" i="10"/>
  <c r="I13" i="10"/>
  <c r="H13" i="10"/>
  <c r="I12" i="10"/>
  <c r="H12" i="10"/>
  <c r="I11" i="10"/>
  <c r="H11" i="10"/>
  <c r="I10" i="10"/>
  <c r="N124" i="10" s="1"/>
  <c r="H10" i="10"/>
  <c r="P166" i="9"/>
  <c r="O165" i="9"/>
  <c r="P162" i="9"/>
  <c r="O161" i="9"/>
  <c r="O156" i="9"/>
  <c r="O152" i="9"/>
  <c r="P149" i="9"/>
  <c r="O148" i="9"/>
  <c r="P145" i="9"/>
  <c r="O144" i="9"/>
  <c r="G140" i="9"/>
  <c r="N139" i="9"/>
  <c r="N138" i="9"/>
  <c r="N137" i="9"/>
  <c r="N136" i="9"/>
  <c r="N135" i="9"/>
  <c r="G135" i="9"/>
  <c r="N134" i="9"/>
  <c r="N133" i="9"/>
  <c r="G133" i="9"/>
  <c r="N132" i="9"/>
  <c r="N131" i="9"/>
  <c r="G131" i="9"/>
  <c r="G127" i="9"/>
  <c r="G125" i="9"/>
  <c r="G134" i="9" s="1"/>
  <c r="G136" i="9" s="1"/>
  <c r="G120" i="9"/>
  <c r="N118" i="9"/>
  <c r="P116" i="9"/>
  <c r="P115" i="9"/>
  <c r="G115" i="9"/>
  <c r="P114" i="9"/>
  <c r="G112" i="9"/>
  <c r="N110" i="9"/>
  <c r="N109" i="9"/>
  <c r="N108" i="9"/>
  <c r="N107" i="9"/>
  <c r="N106" i="9"/>
  <c r="N105" i="9"/>
  <c r="N104" i="9"/>
  <c r="N103" i="9"/>
  <c r="G103" i="9"/>
  <c r="N102" i="9"/>
  <c r="M97" i="9"/>
  <c r="M96" i="9"/>
  <c r="F96" i="9"/>
  <c r="M95" i="9"/>
  <c r="F95" i="9"/>
  <c r="M94" i="9"/>
  <c r="F94" i="9"/>
  <c r="M93" i="9"/>
  <c r="F93" i="9"/>
  <c r="M92" i="9"/>
  <c r="F92" i="9"/>
  <c r="M91" i="9"/>
  <c r="F91" i="9"/>
  <c r="M90" i="9"/>
  <c r="F90" i="9"/>
  <c r="M89" i="9"/>
  <c r="F89" i="9"/>
  <c r="M88" i="9"/>
  <c r="F88" i="9"/>
  <c r="M87" i="9"/>
  <c r="F87" i="9"/>
  <c r="M86" i="9"/>
  <c r="F86" i="9"/>
  <c r="M85" i="9"/>
  <c r="F85" i="9"/>
  <c r="X57" i="9"/>
  <c r="W57" i="9"/>
  <c r="P156" i="9" s="1"/>
  <c r="V57" i="9"/>
  <c r="P155" i="9" s="1"/>
  <c r="U57" i="9"/>
  <c r="P154" i="9" s="1"/>
  <c r="T57" i="9"/>
  <c r="S57" i="9"/>
  <c r="P152" i="9" s="1"/>
  <c r="R57" i="9"/>
  <c r="P151" i="9" s="1"/>
  <c r="Q57" i="9"/>
  <c r="P150" i="9" s="1"/>
  <c r="P57" i="9"/>
  <c r="O57" i="9"/>
  <c r="P148" i="9" s="1"/>
  <c r="N57" i="9"/>
  <c r="N147" i="9" s="1"/>
  <c r="M57" i="9"/>
  <c r="P146" i="9" s="1"/>
  <c r="L57" i="9"/>
  <c r="K57" i="9"/>
  <c r="P144" i="9" s="1"/>
  <c r="J57" i="9"/>
  <c r="I57" i="9"/>
  <c r="P143" i="9" s="1"/>
  <c r="H57" i="9"/>
  <c r="P142" i="9" s="1"/>
  <c r="G57" i="9"/>
  <c r="F57" i="9"/>
  <c r="P141" i="9" s="1"/>
  <c r="E57" i="9"/>
  <c r="D57" i="9"/>
  <c r="C57" i="9"/>
  <c r="Y57" i="9" s="1"/>
  <c r="X56" i="9"/>
  <c r="O157" i="9" s="1"/>
  <c r="W56" i="9"/>
  <c r="N156" i="9" s="1"/>
  <c r="V56" i="9"/>
  <c r="O155" i="9" s="1"/>
  <c r="U56" i="9"/>
  <c r="N154" i="9" s="1"/>
  <c r="T56" i="9"/>
  <c r="O153" i="9" s="1"/>
  <c r="S56" i="9"/>
  <c r="N152" i="9" s="1"/>
  <c r="R56" i="9"/>
  <c r="O151" i="9" s="1"/>
  <c r="Q56" i="9"/>
  <c r="O150" i="9" s="1"/>
  <c r="P56" i="9"/>
  <c r="O149" i="9" s="1"/>
  <c r="O56" i="9"/>
  <c r="N148" i="9" s="1"/>
  <c r="N56" i="9"/>
  <c r="O147" i="9" s="1"/>
  <c r="M56" i="9"/>
  <c r="O146" i="9" s="1"/>
  <c r="L56" i="9"/>
  <c r="O145" i="9" s="1"/>
  <c r="K56" i="9"/>
  <c r="N144" i="9" s="1"/>
  <c r="J56" i="9"/>
  <c r="I56" i="9"/>
  <c r="O143" i="9" s="1"/>
  <c r="H56" i="9"/>
  <c r="O142" i="9" s="1"/>
  <c r="G56" i="9"/>
  <c r="F56" i="9"/>
  <c r="O141" i="9" s="1"/>
  <c r="E56" i="9"/>
  <c r="N140" i="9" s="1"/>
  <c r="D56" i="9"/>
  <c r="C56" i="9"/>
  <c r="P167" i="9" s="1"/>
  <c r="Y55" i="9"/>
  <c r="Y54" i="9"/>
  <c r="AF47" i="9" s="1"/>
  <c r="Y53" i="9"/>
  <c r="Y52" i="9"/>
  <c r="AE47" i="9"/>
  <c r="AC47" i="9"/>
  <c r="AI47" i="9" s="1"/>
  <c r="AB47" i="9"/>
  <c r="AH47" i="9" s="1"/>
  <c r="AF46" i="9"/>
  <c r="AE46" i="9"/>
  <c r="AC46" i="9"/>
  <c r="AI46" i="9" s="1"/>
  <c r="AB46" i="9"/>
  <c r="AH46" i="9" s="1"/>
  <c r="AF45" i="9"/>
  <c r="AE45" i="9"/>
  <c r="AC45" i="9"/>
  <c r="AI45" i="9" s="1"/>
  <c r="AB45" i="9"/>
  <c r="AH45" i="9" s="1"/>
  <c r="AF44" i="9"/>
  <c r="AE44" i="9"/>
  <c r="AC44" i="9"/>
  <c r="AI44" i="9" s="1"/>
  <c r="AB44" i="9"/>
  <c r="AH44" i="9" s="1"/>
  <c r="G32" i="9"/>
  <c r="F32" i="9"/>
  <c r="E32" i="9"/>
  <c r="D32" i="9"/>
  <c r="C32" i="9"/>
  <c r="B32" i="9"/>
  <c r="I31" i="9"/>
  <c r="P157" i="9" s="1"/>
  <c r="H31" i="9"/>
  <c r="I30" i="9"/>
  <c r="H30" i="9"/>
  <c r="I29" i="9"/>
  <c r="H29" i="9"/>
  <c r="I28" i="9"/>
  <c r="H28" i="9"/>
  <c r="I27" i="9"/>
  <c r="P153" i="9" s="1"/>
  <c r="H27" i="9"/>
  <c r="I26" i="9"/>
  <c r="H26" i="9"/>
  <c r="I25" i="9"/>
  <c r="H25" i="9"/>
  <c r="J24" i="9"/>
  <c r="I24" i="9"/>
  <c r="H24" i="9"/>
  <c r="J23" i="9"/>
  <c r="G119" i="9" s="1"/>
  <c r="I23" i="9"/>
  <c r="G132" i="9" s="1"/>
  <c r="H23" i="9"/>
  <c r="J22" i="9"/>
  <c r="G118" i="9" s="1"/>
  <c r="I22" i="9"/>
  <c r="H22" i="9"/>
  <c r="J21" i="9"/>
  <c r="G117" i="9" s="1"/>
  <c r="I21" i="9"/>
  <c r="G130" i="9" s="1"/>
  <c r="H21" i="9"/>
  <c r="J20" i="9"/>
  <c r="I20" i="9"/>
  <c r="G129" i="9" s="1"/>
  <c r="H20" i="9"/>
  <c r="J19" i="9"/>
  <c r="I19" i="9"/>
  <c r="G128" i="9" s="1"/>
  <c r="H19" i="9"/>
  <c r="J18" i="9"/>
  <c r="G114" i="9" s="1"/>
  <c r="I18" i="9"/>
  <c r="H18" i="9"/>
  <c r="J17" i="9"/>
  <c r="G121" i="9" s="1"/>
  <c r="I17" i="9"/>
  <c r="G126" i="9" s="1"/>
  <c r="H17" i="9"/>
  <c r="J16" i="9"/>
  <c r="G122" i="9" s="1"/>
  <c r="I16" i="9"/>
  <c r="H16" i="9"/>
  <c r="J15" i="9"/>
  <c r="G111" i="9" s="1"/>
  <c r="I15" i="9"/>
  <c r="G124" i="9" s="1"/>
  <c r="H15" i="9"/>
  <c r="N142" i="9" s="1"/>
  <c r="I14" i="9"/>
  <c r="H14" i="9"/>
  <c r="I13" i="9"/>
  <c r="H13" i="9"/>
  <c r="I12" i="9"/>
  <c r="P140" i="9" s="1"/>
  <c r="H12" i="9"/>
  <c r="I11" i="9"/>
  <c r="H11" i="9"/>
  <c r="I10" i="9"/>
  <c r="N128" i="9" s="1"/>
  <c r="H10" i="9"/>
  <c r="P166" i="8"/>
  <c r="O165" i="8"/>
  <c r="P162" i="8"/>
  <c r="O161" i="8"/>
  <c r="O156" i="8"/>
  <c r="O152" i="8"/>
  <c r="P149" i="8"/>
  <c r="O148" i="8"/>
  <c r="P145" i="8"/>
  <c r="O144" i="8"/>
  <c r="G140" i="8"/>
  <c r="N139" i="8"/>
  <c r="N138" i="8"/>
  <c r="N137" i="8"/>
  <c r="N136" i="8"/>
  <c r="N135" i="8"/>
  <c r="G135" i="8"/>
  <c r="N134" i="8"/>
  <c r="N133" i="8"/>
  <c r="G133" i="8"/>
  <c r="N132" i="8"/>
  <c r="N131" i="8"/>
  <c r="G131" i="8"/>
  <c r="G120" i="8"/>
  <c r="N118" i="8"/>
  <c r="P116" i="8"/>
  <c r="P115" i="8"/>
  <c r="P114" i="8"/>
  <c r="G112" i="8"/>
  <c r="N110" i="8"/>
  <c r="N109" i="8"/>
  <c r="N108" i="8"/>
  <c r="N107" i="8"/>
  <c r="N106" i="8"/>
  <c r="N105" i="8"/>
  <c r="N104" i="8"/>
  <c r="N103" i="8"/>
  <c r="G103" i="8"/>
  <c r="N102" i="8"/>
  <c r="M95" i="8" s="1"/>
  <c r="M97" i="8"/>
  <c r="M96" i="8"/>
  <c r="F96" i="8"/>
  <c r="F95" i="8"/>
  <c r="M94" i="8"/>
  <c r="F94" i="8"/>
  <c r="M93" i="8"/>
  <c r="F93" i="8"/>
  <c r="M92" i="8"/>
  <c r="F92" i="8"/>
  <c r="M91" i="8"/>
  <c r="F91" i="8"/>
  <c r="M90" i="8"/>
  <c r="F90" i="8"/>
  <c r="M89" i="8"/>
  <c r="F89" i="8"/>
  <c r="M88" i="8"/>
  <c r="F88" i="8"/>
  <c r="M87" i="8"/>
  <c r="F87" i="8"/>
  <c r="M86" i="8"/>
  <c r="F86" i="8"/>
  <c r="M85" i="8"/>
  <c r="F85" i="8"/>
  <c r="X57" i="8"/>
  <c r="W57" i="8"/>
  <c r="P156" i="8" s="1"/>
  <c r="V57" i="8"/>
  <c r="N155" i="8" s="1"/>
  <c r="U57" i="8"/>
  <c r="P154" i="8" s="1"/>
  <c r="T57" i="8"/>
  <c r="S57" i="8"/>
  <c r="P152" i="8" s="1"/>
  <c r="R57" i="8"/>
  <c r="P151" i="8" s="1"/>
  <c r="Q57" i="8"/>
  <c r="P150" i="8" s="1"/>
  <c r="P57" i="8"/>
  <c r="O57" i="8"/>
  <c r="P148" i="8" s="1"/>
  <c r="N57" i="8"/>
  <c r="P147" i="8" s="1"/>
  <c r="M57" i="8"/>
  <c r="P146" i="8" s="1"/>
  <c r="L57" i="8"/>
  <c r="K57" i="8"/>
  <c r="P144" i="8" s="1"/>
  <c r="J57" i="8"/>
  <c r="I57" i="8"/>
  <c r="P143" i="8" s="1"/>
  <c r="H57" i="8"/>
  <c r="P142" i="8" s="1"/>
  <c r="G57" i="8"/>
  <c r="F57" i="8"/>
  <c r="P141" i="8" s="1"/>
  <c r="E57" i="8"/>
  <c r="P140" i="8" s="1"/>
  <c r="D57" i="8"/>
  <c r="C57" i="8"/>
  <c r="Y57" i="8" s="1"/>
  <c r="X56" i="8"/>
  <c r="O157" i="8" s="1"/>
  <c r="W56" i="8"/>
  <c r="N156" i="8" s="1"/>
  <c r="V56" i="8"/>
  <c r="O155" i="8" s="1"/>
  <c r="U56" i="8"/>
  <c r="O154" i="8" s="1"/>
  <c r="T56" i="8"/>
  <c r="O153" i="8" s="1"/>
  <c r="S56" i="8"/>
  <c r="N152" i="8" s="1"/>
  <c r="R56" i="8"/>
  <c r="O151" i="8" s="1"/>
  <c r="Q56" i="8"/>
  <c r="O150" i="8" s="1"/>
  <c r="P56" i="8"/>
  <c r="O149" i="8" s="1"/>
  <c r="O56" i="8"/>
  <c r="N148" i="8" s="1"/>
  <c r="N56" i="8"/>
  <c r="O147" i="8" s="1"/>
  <c r="M56" i="8"/>
  <c r="O146" i="8" s="1"/>
  <c r="L56" i="8"/>
  <c r="O145" i="8" s="1"/>
  <c r="K56" i="8"/>
  <c r="N144" i="8" s="1"/>
  <c r="J56" i="8"/>
  <c r="I56" i="8"/>
  <c r="O143" i="8" s="1"/>
  <c r="H56" i="8"/>
  <c r="O142" i="8" s="1"/>
  <c r="G56" i="8"/>
  <c r="F56" i="8"/>
  <c r="O141" i="8" s="1"/>
  <c r="E56" i="8"/>
  <c r="N140" i="8" s="1"/>
  <c r="D56" i="8"/>
  <c r="C56" i="8"/>
  <c r="P167" i="8" s="1"/>
  <c r="Y55" i="8"/>
  <c r="Y54" i="8"/>
  <c r="AF47" i="8" s="1"/>
  <c r="Y53" i="8"/>
  <c r="Y52" i="8"/>
  <c r="AE47" i="8"/>
  <c r="AC47" i="8"/>
  <c r="AI47" i="8" s="1"/>
  <c r="AB47" i="8"/>
  <c r="AH47" i="8" s="1"/>
  <c r="AF46" i="8"/>
  <c r="AE46" i="8"/>
  <c r="AC46" i="8"/>
  <c r="AI46" i="8" s="1"/>
  <c r="AB46" i="8"/>
  <c r="AH46" i="8" s="1"/>
  <c r="AF45" i="8"/>
  <c r="AE45" i="8"/>
  <c r="AC45" i="8"/>
  <c r="AI45" i="8" s="1"/>
  <c r="AB45" i="8"/>
  <c r="AH45" i="8" s="1"/>
  <c r="AF44" i="8"/>
  <c r="AE44" i="8"/>
  <c r="AC44" i="8"/>
  <c r="AI44" i="8" s="1"/>
  <c r="AB44" i="8"/>
  <c r="AH44" i="8" s="1"/>
  <c r="G32" i="8"/>
  <c r="F32" i="8"/>
  <c r="E32" i="8"/>
  <c r="D32" i="8"/>
  <c r="C32" i="8"/>
  <c r="B32" i="8"/>
  <c r="I31" i="8"/>
  <c r="P157" i="8" s="1"/>
  <c r="H31" i="8"/>
  <c r="I30" i="8"/>
  <c r="H30" i="8"/>
  <c r="I29" i="8"/>
  <c r="H29" i="8"/>
  <c r="I28" i="8"/>
  <c r="H28" i="8"/>
  <c r="I27" i="8"/>
  <c r="P153" i="8" s="1"/>
  <c r="H27" i="8"/>
  <c r="I26" i="8"/>
  <c r="H26" i="8"/>
  <c r="I25" i="8"/>
  <c r="H25" i="8"/>
  <c r="J24" i="8"/>
  <c r="I24" i="8"/>
  <c r="H24" i="8"/>
  <c r="J23" i="8"/>
  <c r="G119" i="8" s="1"/>
  <c r="I23" i="8"/>
  <c r="G132" i="8" s="1"/>
  <c r="H23" i="8"/>
  <c r="J22" i="8"/>
  <c r="G118" i="8" s="1"/>
  <c r="I22" i="8"/>
  <c r="H22" i="8"/>
  <c r="J21" i="8"/>
  <c r="G117" i="8" s="1"/>
  <c r="I21" i="8"/>
  <c r="G130" i="8" s="1"/>
  <c r="H21" i="8"/>
  <c r="J20" i="8"/>
  <c r="G116" i="8" s="1"/>
  <c r="I20" i="8"/>
  <c r="G129" i="8" s="1"/>
  <c r="H20" i="8"/>
  <c r="J19" i="8"/>
  <c r="G115" i="8" s="1"/>
  <c r="I19" i="8"/>
  <c r="G128" i="8" s="1"/>
  <c r="H19" i="8"/>
  <c r="J18" i="8"/>
  <c r="G114" i="8" s="1"/>
  <c r="I18" i="8"/>
  <c r="G127" i="8" s="1"/>
  <c r="H18" i="8"/>
  <c r="J17" i="8"/>
  <c r="G113" i="8" s="1"/>
  <c r="I17" i="8"/>
  <c r="G126" i="8" s="1"/>
  <c r="H17" i="8"/>
  <c r="J16" i="8"/>
  <c r="G122" i="8" s="1"/>
  <c r="I16" i="8"/>
  <c r="H16" i="8"/>
  <c r="J15" i="8"/>
  <c r="G111" i="8" s="1"/>
  <c r="I15" i="8"/>
  <c r="G124" i="8" s="1"/>
  <c r="H15" i="8"/>
  <c r="I14" i="8"/>
  <c r="H14" i="8"/>
  <c r="I13" i="8"/>
  <c r="H13" i="8"/>
  <c r="I12" i="8"/>
  <c r="H12" i="8"/>
  <c r="I11" i="8"/>
  <c r="H11" i="8"/>
  <c r="I10" i="8"/>
  <c r="N128" i="8" s="1"/>
  <c r="H10" i="8"/>
  <c r="P166" i="6"/>
  <c r="O165" i="6"/>
  <c r="P162" i="6"/>
  <c r="O161" i="6"/>
  <c r="O156" i="6"/>
  <c r="O152" i="6"/>
  <c r="P149" i="6"/>
  <c r="O148" i="6"/>
  <c r="P145" i="6"/>
  <c r="O144" i="6"/>
  <c r="G140" i="6"/>
  <c r="N139" i="6"/>
  <c r="N138" i="6"/>
  <c r="N137" i="6"/>
  <c r="N136" i="6"/>
  <c r="N135" i="6"/>
  <c r="G135" i="6"/>
  <c r="N134" i="6"/>
  <c r="N133" i="6"/>
  <c r="G133" i="6"/>
  <c r="N132" i="6"/>
  <c r="N131" i="6"/>
  <c r="G131" i="6"/>
  <c r="G120" i="6"/>
  <c r="N118" i="6"/>
  <c r="P116" i="6"/>
  <c r="P115" i="6"/>
  <c r="P114" i="6"/>
  <c r="G112" i="6"/>
  <c r="N110" i="6"/>
  <c r="N109" i="6"/>
  <c r="N108" i="6"/>
  <c r="N107" i="6"/>
  <c r="N106" i="6"/>
  <c r="N105" i="6"/>
  <c r="N104" i="6"/>
  <c r="N103" i="6"/>
  <c r="G103" i="6"/>
  <c r="N102" i="6"/>
  <c r="M95" i="6" s="1"/>
  <c r="M97" i="6"/>
  <c r="M96" i="6"/>
  <c r="F96" i="6"/>
  <c r="F95" i="6"/>
  <c r="M94" i="6"/>
  <c r="F94" i="6"/>
  <c r="M93" i="6"/>
  <c r="F93" i="6"/>
  <c r="M92" i="6"/>
  <c r="F92" i="6"/>
  <c r="M91" i="6"/>
  <c r="F91" i="6"/>
  <c r="M90" i="6"/>
  <c r="F90" i="6"/>
  <c r="M89" i="6"/>
  <c r="F89" i="6"/>
  <c r="M88" i="6"/>
  <c r="F88" i="6"/>
  <c r="M87" i="6"/>
  <c r="F87" i="6"/>
  <c r="M86" i="6"/>
  <c r="F86" i="6"/>
  <c r="M85" i="6"/>
  <c r="F85" i="6"/>
  <c r="X57" i="6"/>
  <c r="W57" i="6"/>
  <c r="P156" i="6" s="1"/>
  <c r="V57" i="6"/>
  <c r="P155" i="6" s="1"/>
  <c r="U57" i="6"/>
  <c r="P154" i="6" s="1"/>
  <c r="T57" i="6"/>
  <c r="S57" i="6"/>
  <c r="P152" i="6" s="1"/>
  <c r="R57" i="6"/>
  <c r="P151" i="6" s="1"/>
  <c r="Q57" i="6"/>
  <c r="P150" i="6" s="1"/>
  <c r="P57" i="6"/>
  <c r="O57" i="6"/>
  <c r="P148" i="6" s="1"/>
  <c r="N57" i="6"/>
  <c r="N147" i="6" s="1"/>
  <c r="M57" i="6"/>
  <c r="P146" i="6" s="1"/>
  <c r="L57" i="6"/>
  <c r="K57" i="6"/>
  <c r="P144" i="6" s="1"/>
  <c r="J57" i="6"/>
  <c r="I57" i="6"/>
  <c r="P143" i="6" s="1"/>
  <c r="H57" i="6"/>
  <c r="P142" i="6" s="1"/>
  <c r="G57" i="6"/>
  <c r="F57" i="6"/>
  <c r="P141" i="6" s="1"/>
  <c r="E57" i="6"/>
  <c r="P140" i="6" s="1"/>
  <c r="D57" i="6"/>
  <c r="C57" i="6"/>
  <c r="Y57" i="6" s="1"/>
  <c r="X56" i="6"/>
  <c r="O157" i="6" s="1"/>
  <c r="W56" i="6"/>
  <c r="N156" i="6" s="1"/>
  <c r="V56" i="6"/>
  <c r="O155" i="6" s="1"/>
  <c r="U56" i="6"/>
  <c r="O154" i="6" s="1"/>
  <c r="T56" i="6"/>
  <c r="O153" i="6" s="1"/>
  <c r="S56" i="6"/>
  <c r="N152" i="6" s="1"/>
  <c r="R56" i="6"/>
  <c r="O151" i="6" s="1"/>
  <c r="Q56" i="6"/>
  <c r="O150" i="6" s="1"/>
  <c r="P56" i="6"/>
  <c r="O149" i="6" s="1"/>
  <c r="O56" i="6"/>
  <c r="N148" i="6" s="1"/>
  <c r="N56" i="6"/>
  <c r="O147" i="6" s="1"/>
  <c r="M56" i="6"/>
  <c r="O146" i="6" s="1"/>
  <c r="L56" i="6"/>
  <c r="O145" i="6" s="1"/>
  <c r="K56" i="6"/>
  <c r="N144" i="6" s="1"/>
  <c r="J56" i="6"/>
  <c r="I56" i="6"/>
  <c r="O143" i="6" s="1"/>
  <c r="H56" i="6"/>
  <c r="O142" i="6" s="1"/>
  <c r="G56" i="6"/>
  <c r="F56" i="6"/>
  <c r="O141" i="6" s="1"/>
  <c r="E56" i="6"/>
  <c r="N140" i="6" s="1"/>
  <c r="D56" i="6"/>
  <c r="C56" i="6"/>
  <c r="P167" i="6" s="1"/>
  <c r="Y55" i="6"/>
  <c r="Y54" i="6"/>
  <c r="AF47" i="6" s="1"/>
  <c r="Y53" i="6"/>
  <c r="Y52" i="6"/>
  <c r="AE47" i="6"/>
  <c r="AC47" i="6"/>
  <c r="AI47" i="6" s="1"/>
  <c r="AB47" i="6"/>
  <c r="AH47" i="6" s="1"/>
  <c r="AF46" i="6"/>
  <c r="AE46" i="6"/>
  <c r="AC46" i="6"/>
  <c r="AI46" i="6" s="1"/>
  <c r="AB46" i="6"/>
  <c r="AH46" i="6" s="1"/>
  <c r="AF45" i="6"/>
  <c r="AE45" i="6"/>
  <c r="AC45" i="6"/>
  <c r="AI45" i="6" s="1"/>
  <c r="AB45" i="6"/>
  <c r="AH45" i="6" s="1"/>
  <c r="AF44" i="6"/>
  <c r="AE44" i="6"/>
  <c r="AC44" i="6"/>
  <c r="AI44" i="6" s="1"/>
  <c r="AB44" i="6"/>
  <c r="AH44" i="6" s="1"/>
  <c r="G32" i="6"/>
  <c r="F32" i="6"/>
  <c r="E32" i="6"/>
  <c r="D32" i="6"/>
  <c r="C32" i="6"/>
  <c r="B32" i="6"/>
  <c r="I31" i="6"/>
  <c r="P157" i="6" s="1"/>
  <c r="H31" i="6"/>
  <c r="I30" i="6"/>
  <c r="H30" i="6"/>
  <c r="I29" i="6"/>
  <c r="H29" i="6"/>
  <c r="I28" i="6"/>
  <c r="H28" i="6"/>
  <c r="I27" i="6"/>
  <c r="P153" i="6" s="1"/>
  <c r="H27" i="6"/>
  <c r="I26" i="6"/>
  <c r="H26" i="6"/>
  <c r="I25" i="6"/>
  <c r="H25" i="6"/>
  <c r="J24" i="6"/>
  <c r="I24" i="6"/>
  <c r="H24" i="6"/>
  <c r="J23" i="6"/>
  <c r="G119" i="6" s="1"/>
  <c r="I23" i="6"/>
  <c r="G132" i="6" s="1"/>
  <c r="H23" i="6"/>
  <c r="J22" i="6"/>
  <c r="G118" i="6" s="1"/>
  <c r="I22" i="6"/>
  <c r="H22" i="6"/>
  <c r="J21" i="6"/>
  <c r="G117" i="6" s="1"/>
  <c r="I21" i="6"/>
  <c r="G130" i="6" s="1"/>
  <c r="H21" i="6"/>
  <c r="J20" i="6"/>
  <c r="G116" i="6" s="1"/>
  <c r="I20" i="6"/>
  <c r="G129" i="6" s="1"/>
  <c r="H20" i="6"/>
  <c r="J19" i="6"/>
  <c r="G115" i="6" s="1"/>
  <c r="I19" i="6"/>
  <c r="G128" i="6" s="1"/>
  <c r="H19" i="6"/>
  <c r="J18" i="6"/>
  <c r="G114" i="6" s="1"/>
  <c r="I18" i="6"/>
  <c r="G127" i="6" s="1"/>
  <c r="H18" i="6"/>
  <c r="J17" i="6"/>
  <c r="G113" i="6" s="1"/>
  <c r="I17" i="6"/>
  <c r="G126" i="6" s="1"/>
  <c r="H17" i="6"/>
  <c r="J16" i="6"/>
  <c r="G122" i="6" s="1"/>
  <c r="I16" i="6"/>
  <c r="H16" i="6"/>
  <c r="J15" i="6"/>
  <c r="G111" i="6" s="1"/>
  <c r="I15" i="6"/>
  <c r="G124" i="6" s="1"/>
  <c r="H15" i="6"/>
  <c r="I14" i="6"/>
  <c r="H14" i="6"/>
  <c r="I13" i="6"/>
  <c r="H13" i="6"/>
  <c r="I12" i="6"/>
  <c r="H12" i="6"/>
  <c r="I11" i="6"/>
  <c r="H11" i="6"/>
  <c r="I10" i="6"/>
  <c r="N126" i="6" s="1"/>
  <c r="H10" i="6"/>
  <c r="P166" i="5"/>
  <c r="O165" i="5"/>
  <c r="P162" i="5"/>
  <c r="O161" i="5"/>
  <c r="O156" i="5"/>
  <c r="O152" i="5"/>
  <c r="P149" i="5"/>
  <c r="O148" i="5"/>
  <c r="P145" i="5"/>
  <c r="O144" i="5"/>
  <c r="G140" i="5"/>
  <c r="N139" i="5"/>
  <c r="N138" i="5"/>
  <c r="N137" i="5"/>
  <c r="N136" i="5"/>
  <c r="N135" i="5"/>
  <c r="G135" i="5"/>
  <c r="N134" i="5"/>
  <c r="N133" i="5"/>
  <c r="G133" i="5"/>
  <c r="N132" i="5"/>
  <c r="N131" i="5"/>
  <c r="G131" i="5"/>
  <c r="G120" i="5"/>
  <c r="N118" i="5"/>
  <c r="P116" i="5"/>
  <c r="P115" i="5"/>
  <c r="P114" i="5"/>
  <c r="G112" i="5"/>
  <c r="N110" i="5"/>
  <c r="N109" i="5"/>
  <c r="N108" i="5"/>
  <c r="N107" i="5"/>
  <c r="N106" i="5"/>
  <c r="N105" i="5"/>
  <c r="N104" i="5"/>
  <c r="N103" i="5"/>
  <c r="G103" i="5"/>
  <c r="N102" i="5"/>
  <c r="M95" i="5" s="1"/>
  <c r="M97" i="5"/>
  <c r="M96" i="5"/>
  <c r="F96" i="5"/>
  <c r="F95" i="5"/>
  <c r="M94" i="5"/>
  <c r="F94" i="5"/>
  <c r="M93" i="5"/>
  <c r="F93" i="5"/>
  <c r="M92" i="5"/>
  <c r="F92" i="5"/>
  <c r="M91" i="5"/>
  <c r="F91" i="5"/>
  <c r="M90" i="5"/>
  <c r="F90" i="5"/>
  <c r="M89" i="5"/>
  <c r="F89" i="5"/>
  <c r="M88" i="5"/>
  <c r="F88" i="5"/>
  <c r="M87" i="5"/>
  <c r="F87" i="5"/>
  <c r="M86" i="5"/>
  <c r="F86" i="5"/>
  <c r="M85" i="5"/>
  <c r="F85" i="5"/>
  <c r="X57" i="5"/>
  <c r="W57" i="5"/>
  <c r="P156" i="5" s="1"/>
  <c r="V57" i="5"/>
  <c r="P155" i="5" s="1"/>
  <c r="U57" i="5"/>
  <c r="P154" i="5" s="1"/>
  <c r="T57" i="5"/>
  <c r="S57" i="5"/>
  <c r="P152" i="5" s="1"/>
  <c r="R57" i="5"/>
  <c r="P151" i="5" s="1"/>
  <c r="Q57" i="5"/>
  <c r="P150" i="5" s="1"/>
  <c r="P57" i="5"/>
  <c r="O57" i="5"/>
  <c r="P148" i="5" s="1"/>
  <c r="N57" i="5"/>
  <c r="P147" i="5" s="1"/>
  <c r="M57" i="5"/>
  <c r="P146" i="5" s="1"/>
  <c r="L57" i="5"/>
  <c r="K57" i="5"/>
  <c r="P144" i="5" s="1"/>
  <c r="J57" i="5"/>
  <c r="I57" i="5"/>
  <c r="P143" i="5" s="1"/>
  <c r="H57" i="5"/>
  <c r="P142" i="5" s="1"/>
  <c r="G57" i="5"/>
  <c r="F57" i="5"/>
  <c r="P141" i="5" s="1"/>
  <c r="E57" i="5"/>
  <c r="P140" i="5" s="1"/>
  <c r="D57" i="5"/>
  <c r="C57" i="5"/>
  <c r="Y57" i="5" s="1"/>
  <c r="X56" i="5"/>
  <c r="O157" i="5" s="1"/>
  <c r="W56" i="5"/>
  <c r="N156" i="5" s="1"/>
  <c r="V56" i="5"/>
  <c r="O155" i="5" s="1"/>
  <c r="U56" i="5"/>
  <c r="O154" i="5" s="1"/>
  <c r="T56" i="5"/>
  <c r="O153" i="5" s="1"/>
  <c r="S56" i="5"/>
  <c r="N152" i="5" s="1"/>
  <c r="R56" i="5"/>
  <c r="O151" i="5" s="1"/>
  <c r="Q56" i="5"/>
  <c r="O150" i="5" s="1"/>
  <c r="P56" i="5"/>
  <c r="O149" i="5" s="1"/>
  <c r="O56" i="5"/>
  <c r="N148" i="5" s="1"/>
  <c r="N56" i="5"/>
  <c r="O147" i="5" s="1"/>
  <c r="M56" i="5"/>
  <c r="O146" i="5" s="1"/>
  <c r="L56" i="5"/>
  <c r="O145" i="5" s="1"/>
  <c r="K56" i="5"/>
  <c r="N144" i="5" s="1"/>
  <c r="J56" i="5"/>
  <c r="I56" i="5"/>
  <c r="N143" i="5" s="1"/>
  <c r="H56" i="5"/>
  <c r="O142" i="5" s="1"/>
  <c r="G56" i="5"/>
  <c r="F56" i="5"/>
  <c r="O141" i="5" s="1"/>
  <c r="E56" i="5"/>
  <c r="N140" i="5" s="1"/>
  <c r="D56" i="5"/>
  <c r="C56" i="5"/>
  <c r="P167" i="5" s="1"/>
  <c r="Y55" i="5"/>
  <c r="Y54" i="5"/>
  <c r="AF47" i="5" s="1"/>
  <c r="Y53" i="5"/>
  <c r="Y52" i="5"/>
  <c r="AE47" i="5"/>
  <c r="AC47" i="5"/>
  <c r="AI47" i="5" s="1"/>
  <c r="AB47" i="5"/>
  <c r="AH47" i="5" s="1"/>
  <c r="AF46" i="5"/>
  <c r="AE46" i="5"/>
  <c r="AC46" i="5"/>
  <c r="AI46" i="5" s="1"/>
  <c r="AB46" i="5"/>
  <c r="AH46" i="5" s="1"/>
  <c r="AF45" i="5"/>
  <c r="AE45" i="5"/>
  <c r="AC45" i="5"/>
  <c r="AI45" i="5" s="1"/>
  <c r="AB45" i="5"/>
  <c r="AH45" i="5" s="1"/>
  <c r="AF44" i="5"/>
  <c r="AE44" i="5"/>
  <c r="AC44" i="5"/>
  <c r="AI44" i="5" s="1"/>
  <c r="AB44" i="5"/>
  <c r="AH44" i="5" s="1"/>
  <c r="G32" i="5"/>
  <c r="F32" i="5"/>
  <c r="E32" i="5"/>
  <c r="D32" i="5"/>
  <c r="C32" i="5"/>
  <c r="B32" i="5"/>
  <c r="I31" i="5"/>
  <c r="P157" i="5" s="1"/>
  <c r="H31" i="5"/>
  <c r="I30" i="5"/>
  <c r="H30" i="5"/>
  <c r="I29" i="5"/>
  <c r="H29" i="5"/>
  <c r="I28" i="5"/>
  <c r="H28" i="5"/>
  <c r="I27" i="5"/>
  <c r="P153" i="5" s="1"/>
  <c r="H27" i="5"/>
  <c r="I26" i="5"/>
  <c r="H26" i="5"/>
  <c r="I25" i="5"/>
  <c r="H25" i="5"/>
  <c r="J24" i="5"/>
  <c r="I24" i="5"/>
  <c r="H24" i="5"/>
  <c r="J23" i="5"/>
  <c r="G119" i="5" s="1"/>
  <c r="I23" i="5"/>
  <c r="G132" i="5" s="1"/>
  <c r="H23" i="5"/>
  <c r="J22" i="5"/>
  <c r="G118" i="5" s="1"/>
  <c r="I22" i="5"/>
  <c r="H22" i="5"/>
  <c r="J21" i="5"/>
  <c r="G117" i="5" s="1"/>
  <c r="I21" i="5"/>
  <c r="G130" i="5" s="1"/>
  <c r="H21" i="5"/>
  <c r="J20" i="5"/>
  <c r="G116" i="5" s="1"/>
  <c r="I20" i="5"/>
  <c r="G129" i="5" s="1"/>
  <c r="H20" i="5"/>
  <c r="J19" i="5"/>
  <c r="G115" i="5" s="1"/>
  <c r="I19" i="5"/>
  <c r="G128" i="5" s="1"/>
  <c r="H19" i="5"/>
  <c r="J18" i="5"/>
  <c r="G114" i="5" s="1"/>
  <c r="I18" i="5"/>
  <c r="G127" i="5" s="1"/>
  <c r="H18" i="5"/>
  <c r="J17" i="5"/>
  <c r="G113" i="5" s="1"/>
  <c r="I17" i="5"/>
  <c r="G126" i="5" s="1"/>
  <c r="H17" i="5"/>
  <c r="J16" i="5"/>
  <c r="G122" i="5" s="1"/>
  <c r="I16" i="5"/>
  <c r="H16" i="5"/>
  <c r="J15" i="5"/>
  <c r="G111" i="5" s="1"/>
  <c r="I15" i="5"/>
  <c r="G124" i="5" s="1"/>
  <c r="H15" i="5"/>
  <c r="I14" i="5"/>
  <c r="H14" i="5"/>
  <c r="I13" i="5"/>
  <c r="H13" i="5"/>
  <c r="I12" i="5"/>
  <c r="H12" i="5"/>
  <c r="I11" i="5"/>
  <c r="H11" i="5"/>
  <c r="I10" i="5"/>
  <c r="N126" i="5" s="1"/>
  <c r="H10" i="5"/>
  <c r="P166" i="4"/>
  <c r="O165" i="4"/>
  <c r="P162" i="4"/>
  <c r="O161" i="4"/>
  <c r="O156" i="4"/>
  <c r="O152" i="4"/>
  <c r="P149" i="4"/>
  <c r="O148" i="4"/>
  <c r="P145" i="4"/>
  <c r="O144" i="4"/>
  <c r="G140" i="4"/>
  <c r="N139" i="4"/>
  <c r="N138" i="4"/>
  <c r="N137" i="4"/>
  <c r="N136" i="4"/>
  <c r="N135" i="4"/>
  <c r="G135" i="4"/>
  <c r="N134" i="4"/>
  <c r="N133" i="4"/>
  <c r="G133" i="4"/>
  <c r="N132" i="4"/>
  <c r="N131" i="4"/>
  <c r="G131" i="4"/>
  <c r="G120" i="4"/>
  <c r="N118" i="4"/>
  <c r="P116" i="4"/>
  <c r="P115" i="4"/>
  <c r="P114" i="4"/>
  <c r="G112" i="4"/>
  <c r="N110" i="4"/>
  <c r="N109" i="4"/>
  <c r="N108" i="4"/>
  <c r="N107" i="4"/>
  <c r="N106" i="4"/>
  <c r="N105" i="4"/>
  <c r="N104" i="4"/>
  <c r="N103" i="4"/>
  <c r="G103" i="4"/>
  <c r="N102" i="4"/>
  <c r="M95" i="4" s="1"/>
  <c r="M97" i="4"/>
  <c r="M96" i="4"/>
  <c r="F96" i="4"/>
  <c r="F95" i="4"/>
  <c r="M94" i="4"/>
  <c r="F94" i="4"/>
  <c r="M93" i="4"/>
  <c r="F93" i="4"/>
  <c r="M92" i="4"/>
  <c r="F92" i="4"/>
  <c r="M91" i="4"/>
  <c r="F91" i="4"/>
  <c r="M90" i="4"/>
  <c r="F90" i="4"/>
  <c r="M89" i="4"/>
  <c r="F89" i="4"/>
  <c r="M88" i="4"/>
  <c r="F88" i="4"/>
  <c r="M87" i="4"/>
  <c r="F87" i="4"/>
  <c r="M86" i="4"/>
  <c r="F86" i="4"/>
  <c r="M85" i="4"/>
  <c r="F85" i="4"/>
  <c r="X57" i="4"/>
  <c r="W57" i="4"/>
  <c r="P156" i="4" s="1"/>
  <c r="V57" i="4"/>
  <c r="P155" i="4" s="1"/>
  <c r="U57" i="4"/>
  <c r="P154" i="4" s="1"/>
  <c r="T57" i="4"/>
  <c r="S57" i="4"/>
  <c r="P152" i="4" s="1"/>
  <c r="R57" i="4"/>
  <c r="N151" i="4" s="1"/>
  <c r="Q57" i="4"/>
  <c r="P150" i="4" s="1"/>
  <c r="P57" i="4"/>
  <c r="O57" i="4"/>
  <c r="P148" i="4" s="1"/>
  <c r="N57" i="4"/>
  <c r="P147" i="4" s="1"/>
  <c r="M57" i="4"/>
  <c r="P146" i="4" s="1"/>
  <c r="L57" i="4"/>
  <c r="K57" i="4"/>
  <c r="P144" i="4" s="1"/>
  <c r="J57" i="4"/>
  <c r="I57" i="4"/>
  <c r="P143" i="4" s="1"/>
  <c r="H57" i="4"/>
  <c r="P142" i="4" s="1"/>
  <c r="G57" i="4"/>
  <c r="F57" i="4"/>
  <c r="P141" i="4" s="1"/>
  <c r="E57" i="4"/>
  <c r="P140" i="4" s="1"/>
  <c r="D57" i="4"/>
  <c r="Y57" i="4" s="1"/>
  <c r="C57" i="4"/>
  <c r="X56" i="4"/>
  <c r="O157" i="4" s="1"/>
  <c r="W56" i="4"/>
  <c r="N156" i="4" s="1"/>
  <c r="V56" i="4"/>
  <c r="O155" i="4" s="1"/>
  <c r="U56" i="4"/>
  <c r="O154" i="4" s="1"/>
  <c r="T56" i="4"/>
  <c r="O153" i="4" s="1"/>
  <c r="S56" i="4"/>
  <c r="N152" i="4" s="1"/>
  <c r="R56" i="4"/>
  <c r="O151" i="4" s="1"/>
  <c r="Q56" i="4"/>
  <c r="O150" i="4" s="1"/>
  <c r="P56" i="4"/>
  <c r="O149" i="4" s="1"/>
  <c r="O56" i="4"/>
  <c r="N148" i="4" s="1"/>
  <c r="N56" i="4"/>
  <c r="O147" i="4" s="1"/>
  <c r="M56" i="4"/>
  <c r="O146" i="4" s="1"/>
  <c r="L56" i="4"/>
  <c r="O145" i="4" s="1"/>
  <c r="K56" i="4"/>
  <c r="N144" i="4" s="1"/>
  <c r="J56" i="4"/>
  <c r="I56" i="4"/>
  <c r="O143" i="4" s="1"/>
  <c r="H56" i="4"/>
  <c r="O142" i="4" s="1"/>
  <c r="G56" i="4"/>
  <c r="F56" i="4"/>
  <c r="O141" i="4" s="1"/>
  <c r="E56" i="4"/>
  <c r="N140" i="4" s="1"/>
  <c r="D56" i="4"/>
  <c r="C56" i="4"/>
  <c r="P167" i="4" s="1"/>
  <c r="Y55" i="4"/>
  <c r="Y54" i="4"/>
  <c r="AF47" i="4" s="1"/>
  <c r="Y53" i="4"/>
  <c r="Y52" i="4"/>
  <c r="AE47" i="4"/>
  <c r="AC47" i="4"/>
  <c r="AI47" i="4" s="1"/>
  <c r="AB47" i="4"/>
  <c r="AH47" i="4" s="1"/>
  <c r="AF46" i="4"/>
  <c r="AE46" i="4"/>
  <c r="AC46" i="4"/>
  <c r="AI46" i="4" s="1"/>
  <c r="AB46" i="4"/>
  <c r="AH46" i="4" s="1"/>
  <c r="AF45" i="4"/>
  <c r="AE45" i="4"/>
  <c r="AC45" i="4"/>
  <c r="AI45" i="4" s="1"/>
  <c r="AB45" i="4"/>
  <c r="AH45" i="4" s="1"/>
  <c r="AF44" i="4"/>
  <c r="AE44" i="4"/>
  <c r="AC44" i="4"/>
  <c r="AI44" i="4" s="1"/>
  <c r="AB44" i="4"/>
  <c r="AH44" i="4" s="1"/>
  <c r="G32" i="4"/>
  <c r="F32" i="4"/>
  <c r="E32" i="4"/>
  <c r="D32" i="4"/>
  <c r="C32" i="4"/>
  <c r="B32" i="4"/>
  <c r="I31" i="4"/>
  <c r="P157" i="4" s="1"/>
  <c r="H31" i="4"/>
  <c r="I30" i="4"/>
  <c r="H30" i="4"/>
  <c r="I29" i="4"/>
  <c r="H29" i="4"/>
  <c r="I28" i="4"/>
  <c r="H28" i="4"/>
  <c r="I27" i="4"/>
  <c r="P153" i="4" s="1"/>
  <c r="H27" i="4"/>
  <c r="I26" i="4"/>
  <c r="H26" i="4"/>
  <c r="I25" i="4"/>
  <c r="H25" i="4"/>
  <c r="J24" i="4"/>
  <c r="I24" i="4"/>
  <c r="H24" i="4"/>
  <c r="J23" i="4"/>
  <c r="G119" i="4" s="1"/>
  <c r="I23" i="4"/>
  <c r="G132" i="4" s="1"/>
  <c r="H23" i="4"/>
  <c r="J22" i="4"/>
  <c r="G118" i="4" s="1"/>
  <c r="I22" i="4"/>
  <c r="H22" i="4"/>
  <c r="J21" i="4"/>
  <c r="G117" i="4" s="1"/>
  <c r="I21" i="4"/>
  <c r="G130" i="4" s="1"/>
  <c r="H21" i="4"/>
  <c r="J20" i="4"/>
  <c r="G116" i="4" s="1"/>
  <c r="I20" i="4"/>
  <c r="G129" i="4" s="1"/>
  <c r="H20" i="4"/>
  <c r="J19" i="4"/>
  <c r="G115" i="4" s="1"/>
  <c r="I19" i="4"/>
  <c r="G128" i="4" s="1"/>
  <c r="H19" i="4"/>
  <c r="J18" i="4"/>
  <c r="G114" i="4" s="1"/>
  <c r="I18" i="4"/>
  <c r="G127" i="4" s="1"/>
  <c r="H18" i="4"/>
  <c r="J17" i="4"/>
  <c r="G113" i="4" s="1"/>
  <c r="I17" i="4"/>
  <c r="G126" i="4" s="1"/>
  <c r="H17" i="4"/>
  <c r="J16" i="4"/>
  <c r="G122" i="4" s="1"/>
  <c r="I16" i="4"/>
  <c r="H16" i="4"/>
  <c r="J15" i="4"/>
  <c r="G111" i="4" s="1"/>
  <c r="I15" i="4"/>
  <c r="G124" i="4" s="1"/>
  <c r="H15" i="4"/>
  <c r="I14" i="4"/>
  <c r="H14" i="4"/>
  <c r="I13" i="4"/>
  <c r="H13" i="4"/>
  <c r="I12" i="4"/>
  <c r="H12" i="4"/>
  <c r="I11" i="4"/>
  <c r="H11" i="4"/>
  <c r="I10" i="4"/>
  <c r="N128" i="4" s="1"/>
  <c r="H10" i="4"/>
  <c r="P166" i="3"/>
  <c r="O165" i="3"/>
  <c r="P162" i="3"/>
  <c r="O161" i="3"/>
  <c r="O156" i="3"/>
  <c r="O152" i="3"/>
  <c r="P149" i="3"/>
  <c r="O148" i="3"/>
  <c r="P145" i="3"/>
  <c r="O144" i="3"/>
  <c r="G140" i="3"/>
  <c r="N139" i="3"/>
  <c r="N138" i="3"/>
  <c r="N137" i="3"/>
  <c r="N136" i="3"/>
  <c r="N135" i="3"/>
  <c r="G135" i="3"/>
  <c r="N134" i="3"/>
  <c r="N133" i="3"/>
  <c r="G133" i="3"/>
  <c r="N132" i="3"/>
  <c r="N131" i="3"/>
  <c r="G131" i="3"/>
  <c r="G120" i="3"/>
  <c r="N118" i="3"/>
  <c r="P116" i="3"/>
  <c r="P115" i="3"/>
  <c r="P114" i="3"/>
  <c r="G112" i="3"/>
  <c r="N110" i="3"/>
  <c r="N109" i="3"/>
  <c r="N108" i="3"/>
  <c r="N107" i="3"/>
  <c r="N106" i="3"/>
  <c r="N105" i="3"/>
  <c r="N104" i="3"/>
  <c r="N103" i="3"/>
  <c r="G103" i="3"/>
  <c r="N102" i="3"/>
  <c r="M95" i="3" s="1"/>
  <c r="M97" i="3"/>
  <c r="M96" i="3"/>
  <c r="F96" i="3"/>
  <c r="F95" i="3"/>
  <c r="M94" i="3"/>
  <c r="F94" i="3"/>
  <c r="M93" i="3"/>
  <c r="F93" i="3"/>
  <c r="M92" i="3"/>
  <c r="F92" i="3"/>
  <c r="M91" i="3"/>
  <c r="F91" i="3"/>
  <c r="M90" i="3"/>
  <c r="F90" i="3"/>
  <c r="M89" i="3"/>
  <c r="F89" i="3"/>
  <c r="M88" i="3"/>
  <c r="F88" i="3"/>
  <c r="M87" i="3"/>
  <c r="F87" i="3"/>
  <c r="M86" i="3"/>
  <c r="F86" i="3"/>
  <c r="M85" i="3"/>
  <c r="F85" i="3"/>
  <c r="X57" i="3"/>
  <c r="W57" i="3"/>
  <c r="P156" i="3" s="1"/>
  <c r="V57" i="3"/>
  <c r="P155" i="3" s="1"/>
  <c r="U57" i="3"/>
  <c r="P154" i="3" s="1"/>
  <c r="T57" i="3"/>
  <c r="S57" i="3"/>
  <c r="P152" i="3" s="1"/>
  <c r="R57" i="3"/>
  <c r="P151" i="3" s="1"/>
  <c r="Q57" i="3"/>
  <c r="P150" i="3" s="1"/>
  <c r="P57" i="3"/>
  <c r="O57" i="3"/>
  <c r="P148" i="3" s="1"/>
  <c r="N57" i="3"/>
  <c r="P147" i="3" s="1"/>
  <c r="M57" i="3"/>
  <c r="P146" i="3" s="1"/>
  <c r="L57" i="3"/>
  <c r="K57" i="3"/>
  <c r="P144" i="3" s="1"/>
  <c r="J57" i="3"/>
  <c r="I57" i="3"/>
  <c r="P143" i="3" s="1"/>
  <c r="H57" i="3"/>
  <c r="P142" i="3" s="1"/>
  <c r="G57" i="3"/>
  <c r="F57" i="3"/>
  <c r="P141" i="3" s="1"/>
  <c r="E57" i="3"/>
  <c r="P140" i="3" s="1"/>
  <c r="D57" i="3"/>
  <c r="C57" i="3"/>
  <c r="Y57" i="3" s="1"/>
  <c r="X56" i="3"/>
  <c r="O157" i="3" s="1"/>
  <c r="W56" i="3"/>
  <c r="N156" i="3" s="1"/>
  <c r="V56" i="3"/>
  <c r="O155" i="3" s="1"/>
  <c r="U56" i="3"/>
  <c r="O154" i="3" s="1"/>
  <c r="T56" i="3"/>
  <c r="O153" i="3" s="1"/>
  <c r="S56" i="3"/>
  <c r="N152" i="3" s="1"/>
  <c r="R56" i="3"/>
  <c r="O151" i="3" s="1"/>
  <c r="Q56" i="3"/>
  <c r="O150" i="3" s="1"/>
  <c r="P56" i="3"/>
  <c r="O149" i="3" s="1"/>
  <c r="O56" i="3"/>
  <c r="N148" i="3" s="1"/>
  <c r="N56" i="3"/>
  <c r="O147" i="3" s="1"/>
  <c r="M56" i="3"/>
  <c r="O146" i="3" s="1"/>
  <c r="L56" i="3"/>
  <c r="O145" i="3" s="1"/>
  <c r="K56" i="3"/>
  <c r="N144" i="3" s="1"/>
  <c r="J56" i="3"/>
  <c r="I56" i="3"/>
  <c r="N143" i="3" s="1"/>
  <c r="H56" i="3"/>
  <c r="O142" i="3" s="1"/>
  <c r="G56" i="3"/>
  <c r="F56" i="3"/>
  <c r="O141" i="3" s="1"/>
  <c r="E56" i="3"/>
  <c r="N140" i="3" s="1"/>
  <c r="D56" i="3"/>
  <c r="C56" i="3"/>
  <c r="P167" i="3" s="1"/>
  <c r="Y55" i="3"/>
  <c r="Y54" i="3"/>
  <c r="AF47" i="3" s="1"/>
  <c r="Y53" i="3"/>
  <c r="Y52" i="3"/>
  <c r="AE47" i="3"/>
  <c r="AC47" i="3"/>
  <c r="AI47" i="3" s="1"/>
  <c r="AB47" i="3"/>
  <c r="AH47" i="3" s="1"/>
  <c r="AF46" i="3"/>
  <c r="AE46" i="3"/>
  <c r="AC46" i="3"/>
  <c r="AI46" i="3" s="1"/>
  <c r="AB46" i="3"/>
  <c r="AH46" i="3" s="1"/>
  <c r="AF45" i="3"/>
  <c r="AE45" i="3"/>
  <c r="AC45" i="3"/>
  <c r="AI45" i="3" s="1"/>
  <c r="AB45" i="3"/>
  <c r="AH45" i="3" s="1"/>
  <c r="AF44" i="3"/>
  <c r="AE44" i="3"/>
  <c r="AC44" i="3"/>
  <c r="AI44" i="3" s="1"/>
  <c r="AB44" i="3"/>
  <c r="AH44" i="3" s="1"/>
  <c r="G32" i="3"/>
  <c r="F32" i="3"/>
  <c r="E32" i="3"/>
  <c r="D32" i="3"/>
  <c r="C32" i="3"/>
  <c r="B32" i="3"/>
  <c r="I31" i="3"/>
  <c r="P157" i="3" s="1"/>
  <c r="H31" i="3"/>
  <c r="I30" i="3"/>
  <c r="H30" i="3"/>
  <c r="I29" i="3"/>
  <c r="H29" i="3"/>
  <c r="I28" i="3"/>
  <c r="H28" i="3"/>
  <c r="I27" i="3"/>
  <c r="P153" i="3" s="1"/>
  <c r="H27" i="3"/>
  <c r="I26" i="3"/>
  <c r="H26" i="3"/>
  <c r="I25" i="3"/>
  <c r="H25" i="3"/>
  <c r="J24" i="3"/>
  <c r="I24" i="3"/>
  <c r="H24" i="3"/>
  <c r="J23" i="3"/>
  <c r="G119" i="3" s="1"/>
  <c r="I23" i="3"/>
  <c r="G132" i="3" s="1"/>
  <c r="H23" i="3"/>
  <c r="J22" i="3"/>
  <c r="G118" i="3" s="1"/>
  <c r="I22" i="3"/>
  <c r="H22" i="3"/>
  <c r="J21" i="3"/>
  <c r="G117" i="3" s="1"/>
  <c r="I21" i="3"/>
  <c r="G130" i="3" s="1"/>
  <c r="H21" i="3"/>
  <c r="J20" i="3"/>
  <c r="G116" i="3" s="1"/>
  <c r="I20" i="3"/>
  <c r="G129" i="3" s="1"/>
  <c r="H20" i="3"/>
  <c r="J19" i="3"/>
  <c r="G115" i="3" s="1"/>
  <c r="I19" i="3"/>
  <c r="G128" i="3" s="1"/>
  <c r="H19" i="3"/>
  <c r="J18" i="3"/>
  <c r="G114" i="3" s="1"/>
  <c r="I18" i="3"/>
  <c r="G127" i="3" s="1"/>
  <c r="H18" i="3"/>
  <c r="J17" i="3"/>
  <c r="G113" i="3" s="1"/>
  <c r="I17" i="3"/>
  <c r="G126" i="3" s="1"/>
  <c r="H17" i="3"/>
  <c r="J16" i="3"/>
  <c r="G122" i="3" s="1"/>
  <c r="I16" i="3"/>
  <c r="H16" i="3"/>
  <c r="J15" i="3"/>
  <c r="G111" i="3" s="1"/>
  <c r="I15" i="3"/>
  <c r="G124" i="3" s="1"/>
  <c r="H15" i="3"/>
  <c r="I14" i="3"/>
  <c r="H14" i="3"/>
  <c r="I13" i="3"/>
  <c r="H13" i="3"/>
  <c r="I12" i="3"/>
  <c r="H12" i="3"/>
  <c r="I11" i="3"/>
  <c r="H11" i="3"/>
  <c r="I10" i="3"/>
  <c r="N126" i="3" s="1"/>
  <c r="H10" i="3"/>
  <c r="G120" i="2"/>
  <c r="P113" i="31" l="1"/>
  <c r="N124" i="31"/>
  <c r="O140" i="31"/>
  <c r="N151" i="31"/>
  <c r="N160" i="31"/>
  <c r="J32" i="31"/>
  <c r="G121" i="31"/>
  <c r="G125" i="31"/>
  <c r="G134" i="31" s="1"/>
  <c r="G136" i="31" s="1"/>
  <c r="N142" i="31"/>
  <c r="O143" i="31"/>
  <c r="N146" i="31"/>
  <c r="N150" i="31"/>
  <c r="N154" i="31"/>
  <c r="N159" i="31"/>
  <c r="O160" i="31"/>
  <c r="P161" i="31"/>
  <c r="N163" i="31"/>
  <c r="O164" i="31"/>
  <c r="P165" i="31"/>
  <c r="N167" i="31"/>
  <c r="Y56" i="31"/>
  <c r="N122" i="31"/>
  <c r="N126" i="31"/>
  <c r="N147" i="31"/>
  <c r="N155" i="31"/>
  <c r="N114" i="31"/>
  <c r="N115" i="31"/>
  <c r="N116" i="31"/>
  <c r="N117" i="31"/>
  <c r="N121" i="31"/>
  <c r="N123" i="31"/>
  <c r="N125" i="31"/>
  <c r="N127" i="31"/>
  <c r="N129" i="31"/>
  <c r="N141" i="31"/>
  <c r="N145" i="31"/>
  <c r="N149" i="31"/>
  <c r="N153" i="31"/>
  <c r="N157" i="31"/>
  <c r="O159" i="31"/>
  <c r="P160" i="31"/>
  <c r="N162" i="31"/>
  <c r="O163" i="31"/>
  <c r="P164" i="31"/>
  <c r="N166" i="31"/>
  <c r="O167" i="31"/>
  <c r="I32" i="31"/>
  <c r="P117" i="31"/>
  <c r="N164" i="31"/>
  <c r="H32" i="31"/>
  <c r="O114" i="31"/>
  <c r="O115" i="31"/>
  <c r="O116" i="31"/>
  <c r="O117" i="31"/>
  <c r="P159" i="31"/>
  <c r="N161" i="31"/>
  <c r="O162" i="31"/>
  <c r="P163" i="31"/>
  <c r="N165" i="31"/>
  <c r="O166" i="31"/>
  <c r="N126" i="30"/>
  <c r="N143" i="30"/>
  <c r="N147" i="30"/>
  <c r="N155" i="30"/>
  <c r="J32" i="30"/>
  <c r="G121" i="30"/>
  <c r="G125" i="30"/>
  <c r="G134" i="30" s="1"/>
  <c r="G136" i="30" s="1"/>
  <c r="N142" i="30"/>
  <c r="N146" i="30"/>
  <c r="N150" i="30"/>
  <c r="N154" i="30"/>
  <c r="N159" i="30"/>
  <c r="O160" i="30"/>
  <c r="P161" i="30"/>
  <c r="N163" i="30"/>
  <c r="O164" i="30"/>
  <c r="P165" i="30"/>
  <c r="N167" i="30"/>
  <c r="Y56" i="30"/>
  <c r="P117" i="30"/>
  <c r="N124" i="30"/>
  <c r="N114" i="30"/>
  <c r="N115" i="30"/>
  <c r="N116" i="30"/>
  <c r="N117" i="30"/>
  <c r="N121" i="30"/>
  <c r="N123" i="30"/>
  <c r="N125" i="30"/>
  <c r="N127" i="30"/>
  <c r="N129" i="30"/>
  <c r="N141" i="30"/>
  <c r="N145" i="30"/>
  <c r="N149" i="30"/>
  <c r="P151" i="30"/>
  <c r="N153" i="30"/>
  <c r="N157" i="30"/>
  <c r="O159" i="30"/>
  <c r="P160" i="30"/>
  <c r="N162" i="30"/>
  <c r="O163" i="30"/>
  <c r="P164" i="30"/>
  <c r="N166" i="30"/>
  <c r="O167" i="30"/>
  <c r="I32" i="30"/>
  <c r="P113" i="30" s="1"/>
  <c r="N122" i="30"/>
  <c r="O140" i="30"/>
  <c r="N160" i="30"/>
  <c r="N164" i="30"/>
  <c r="H32" i="30"/>
  <c r="O114" i="30"/>
  <c r="O115" i="30"/>
  <c r="O116" i="30"/>
  <c r="O117" i="30"/>
  <c r="P159" i="30"/>
  <c r="N161" i="30"/>
  <c r="O162" i="30"/>
  <c r="P163" i="30"/>
  <c r="N165" i="30"/>
  <c r="O166" i="30"/>
  <c r="P113" i="29"/>
  <c r="Y56" i="29"/>
  <c r="M97" i="29"/>
  <c r="G112" i="29"/>
  <c r="P114" i="29"/>
  <c r="P115" i="29"/>
  <c r="P116" i="29"/>
  <c r="P117" i="29"/>
  <c r="N122" i="29"/>
  <c r="N124" i="29"/>
  <c r="N126" i="29"/>
  <c r="N128" i="29"/>
  <c r="O140" i="29"/>
  <c r="N143" i="29"/>
  <c r="O144" i="29"/>
  <c r="N147" i="29"/>
  <c r="O148" i="29"/>
  <c r="N151" i="29"/>
  <c r="O152" i="29"/>
  <c r="N155" i="29"/>
  <c r="O156" i="29"/>
  <c r="N160" i="29"/>
  <c r="O161" i="29"/>
  <c r="P162" i="29"/>
  <c r="N164" i="29"/>
  <c r="O165" i="29"/>
  <c r="P166" i="29"/>
  <c r="J32" i="29"/>
  <c r="G121" i="29"/>
  <c r="G125" i="29"/>
  <c r="G134" i="29" s="1"/>
  <c r="G136" i="29" s="1"/>
  <c r="N142" i="29"/>
  <c r="N146" i="29"/>
  <c r="N150" i="29"/>
  <c r="N154" i="29"/>
  <c r="N159" i="29"/>
  <c r="O160" i="29"/>
  <c r="P161" i="29"/>
  <c r="N163" i="29"/>
  <c r="O164" i="29"/>
  <c r="P165" i="29"/>
  <c r="N167" i="29"/>
  <c r="N114" i="29"/>
  <c r="N115" i="29"/>
  <c r="N116" i="29"/>
  <c r="N117" i="29"/>
  <c r="N121" i="29"/>
  <c r="N123" i="29"/>
  <c r="N125" i="29"/>
  <c r="N127" i="29"/>
  <c r="N129" i="29"/>
  <c r="N141" i="29"/>
  <c r="N145" i="29"/>
  <c r="N149" i="29"/>
  <c r="N153" i="29"/>
  <c r="N157" i="29"/>
  <c r="O159" i="29"/>
  <c r="P160" i="29"/>
  <c r="N162" i="29"/>
  <c r="O163" i="29"/>
  <c r="P164" i="29"/>
  <c r="N166" i="29"/>
  <c r="O167" i="29"/>
  <c r="H32" i="29"/>
  <c r="O114" i="29"/>
  <c r="O115" i="29"/>
  <c r="O116" i="29"/>
  <c r="O117" i="29"/>
  <c r="P159" i="29"/>
  <c r="N161" i="29"/>
  <c r="O162" i="29"/>
  <c r="P163" i="29"/>
  <c r="N165" i="29"/>
  <c r="O166" i="29"/>
  <c r="P113" i="28"/>
  <c r="I32" i="28"/>
  <c r="N124" i="28"/>
  <c r="O140" i="28"/>
  <c r="N147" i="28"/>
  <c r="N160" i="28"/>
  <c r="J32" i="28"/>
  <c r="G121" i="28"/>
  <c r="G125" i="28"/>
  <c r="G134" i="28" s="1"/>
  <c r="G136" i="28" s="1"/>
  <c r="N142" i="28"/>
  <c r="O143" i="28"/>
  <c r="N146" i="28"/>
  <c r="N150" i="28"/>
  <c r="N154" i="28"/>
  <c r="N159" i="28"/>
  <c r="O160" i="28"/>
  <c r="P161" i="28"/>
  <c r="N163" i="28"/>
  <c r="O164" i="28"/>
  <c r="P165" i="28"/>
  <c r="N167" i="28"/>
  <c r="Y56" i="28"/>
  <c r="P117" i="28"/>
  <c r="N126" i="28"/>
  <c r="N151" i="28"/>
  <c r="N155" i="28"/>
  <c r="N164" i="28"/>
  <c r="N114" i="28"/>
  <c r="N115" i="28"/>
  <c r="N116" i="28"/>
  <c r="N117" i="28"/>
  <c r="N121" i="28"/>
  <c r="N123" i="28"/>
  <c r="N125" i="28"/>
  <c r="N127" i="28"/>
  <c r="N129" i="28"/>
  <c r="N141" i="28"/>
  <c r="N145" i="28"/>
  <c r="N149" i="28"/>
  <c r="N153" i="28"/>
  <c r="N157" i="28"/>
  <c r="O159" i="28"/>
  <c r="P160" i="28"/>
  <c r="N162" i="28"/>
  <c r="O163" i="28"/>
  <c r="P164" i="28"/>
  <c r="N166" i="28"/>
  <c r="O167" i="28"/>
  <c r="N122" i="28"/>
  <c r="H32" i="28"/>
  <c r="O114" i="28"/>
  <c r="O115" i="28"/>
  <c r="O116" i="28"/>
  <c r="O117" i="28"/>
  <c r="P159" i="28"/>
  <c r="N161" i="28"/>
  <c r="O162" i="28"/>
  <c r="P163" i="28"/>
  <c r="N165" i="28"/>
  <c r="O166" i="28"/>
  <c r="I32" i="27"/>
  <c r="P113" i="27" s="1"/>
  <c r="N124" i="27"/>
  <c r="J32" i="27"/>
  <c r="G121" i="27"/>
  <c r="G125" i="27"/>
  <c r="G134" i="27" s="1"/>
  <c r="G136" i="27" s="1"/>
  <c r="N142" i="27"/>
  <c r="O143" i="27"/>
  <c r="N146" i="27"/>
  <c r="N150" i="27"/>
  <c r="N154" i="27"/>
  <c r="N159" i="27"/>
  <c r="O160" i="27"/>
  <c r="P161" i="27"/>
  <c r="N163" i="27"/>
  <c r="O164" i="27"/>
  <c r="P165" i="27"/>
  <c r="N167" i="27"/>
  <c r="N126" i="27"/>
  <c r="O140" i="27"/>
  <c r="N147" i="27"/>
  <c r="N114" i="27"/>
  <c r="N115" i="27"/>
  <c r="N116" i="27"/>
  <c r="N117" i="27"/>
  <c r="N121" i="27"/>
  <c r="N123" i="27"/>
  <c r="N125" i="27"/>
  <c r="N127" i="27"/>
  <c r="N129" i="27"/>
  <c r="N141" i="27"/>
  <c r="N145" i="27"/>
  <c r="N149" i="27"/>
  <c r="P151" i="27"/>
  <c r="N153" i="27"/>
  <c r="P155" i="27"/>
  <c r="N157" i="27"/>
  <c r="O159" i="27"/>
  <c r="P160" i="27"/>
  <c r="N162" i="27"/>
  <c r="O163" i="27"/>
  <c r="P164" i="27"/>
  <c r="N166" i="27"/>
  <c r="O167" i="27"/>
  <c r="Y56" i="27"/>
  <c r="P117" i="27"/>
  <c r="N122" i="27"/>
  <c r="N160" i="27"/>
  <c r="N164" i="27"/>
  <c r="H32" i="27"/>
  <c r="O114" i="27"/>
  <c r="O115" i="27"/>
  <c r="O116" i="27"/>
  <c r="O117" i="27"/>
  <c r="P159" i="27"/>
  <c r="N161" i="27"/>
  <c r="O162" i="27"/>
  <c r="P163" i="27"/>
  <c r="N165" i="27"/>
  <c r="O166" i="27"/>
  <c r="P113" i="26"/>
  <c r="I32" i="26"/>
  <c r="Y56" i="26"/>
  <c r="P117" i="26"/>
  <c r="N124" i="26"/>
  <c r="N126" i="26"/>
  <c r="O140" i="26"/>
  <c r="N147" i="26"/>
  <c r="N151" i="26"/>
  <c r="N155" i="26"/>
  <c r="N164" i="26"/>
  <c r="G113" i="26"/>
  <c r="G116" i="26"/>
  <c r="O143" i="26"/>
  <c r="N146" i="26"/>
  <c r="N154" i="26"/>
  <c r="O160" i="26"/>
  <c r="P161" i="26"/>
  <c r="N163" i="26"/>
  <c r="N167" i="26"/>
  <c r="N114" i="26"/>
  <c r="N115" i="26"/>
  <c r="N116" i="26"/>
  <c r="N117" i="26"/>
  <c r="N121" i="26"/>
  <c r="N123" i="26"/>
  <c r="N125" i="26"/>
  <c r="N127" i="26"/>
  <c r="N129" i="26"/>
  <c r="N141" i="26"/>
  <c r="N145" i="26"/>
  <c r="N149" i="26"/>
  <c r="O150" i="26"/>
  <c r="N153" i="26"/>
  <c r="N157" i="26"/>
  <c r="O159" i="26"/>
  <c r="P160" i="26"/>
  <c r="N162" i="26"/>
  <c r="O163" i="26"/>
  <c r="P164" i="26"/>
  <c r="N166" i="26"/>
  <c r="O167" i="26"/>
  <c r="N122" i="26"/>
  <c r="N160" i="26"/>
  <c r="J32" i="26"/>
  <c r="N159" i="26"/>
  <c r="O164" i="26"/>
  <c r="P165" i="26"/>
  <c r="H32" i="26"/>
  <c r="O114" i="26"/>
  <c r="O115" i="26"/>
  <c r="O116" i="26"/>
  <c r="O117" i="26"/>
  <c r="P159" i="26"/>
  <c r="N161" i="26"/>
  <c r="O162" i="26"/>
  <c r="P163" i="26"/>
  <c r="N165" i="26"/>
  <c r="O166" i="26"/>
  <c r="P113" i="25"/>
  <c r="I32" i="25"/>
  <c r="Y56" i="25"/>
  <c r="N126" i="25"/>
  <c r="N147" i="25"/>
  <c r="N155" i="25"/>
  <c r="N160" i="25"/>
  <c r="J32" i="25"/>
  <c r="G121" i="25"/>
  <c r="G125" i="25"/>
  <c r="G134" i="25" s="1"/>
  <c r="G136" i="25" s="1"/>
  <c r="N142" i="25"/>
  <c r="O143" i="25"/>
  <c r="N146" i="25"/>
  <c r="N150" i="25"/>
  <c r="N154" i="25"/>
  <c r="N159" i="25"/>
  <c r="O160" i="25"/>
  <c r="P161" i="25"/>
  <c r="N163" i="25"/>
  <c r="O164" i="25"/>
  <c r="P165" i="25"/>
  <c r="N167" i="25"/>
  <c r="N122" i="25"/>
  <c r="N128" i="25"/>
  <c r="N114" i="25"/>
  <c r="N115" i="25"/>
  <c r="N116" i="25"/>
  <c r="N117" i="25"/>
  <c r="N121" i="25"/>
  <c r="N123" i="25"/>
  <c r="N125" i="25"/>
  <c r="N127" i="25"/>
  <c r="N129" i="25"/>
  <c r="N141" i="25"/>
  <c r="N145" i="25"/>
  <c r="N149" i="25"/>
  <c r="P151" i="25"/>
  <c r="N153" i="25"/>
  <c r="N157" i="25"/>
  <c r="O159" i="25"/>
  <c r="P160" i="25"/>
  <c r="N162" i="25"/>
  <c r="O163" i="25"/>
  <c r="P164" i="25"/>
  <c r="N166" i="25"/>
  <c r="O167" i="25"/>
  <c r="P117" i="25"/>
  <c r="O140" i="25"/>
  <c r="N164" i="25"/>
  <c r="H32" i="25"/>
  <c r="O114" i="25"/>
  <c r="O115" i="25"/>
  <c r="O116" i="25"/>
  <c r="O117" i="25"/>
  <c r="P159" i="25"/>
  <c r="N161" i="25"/>
  <c r="O162" i="25"/>
  <c r="P163" i="25"/>
  <c r="N165" i="25"/>
  <c r="O166" i="25"/>
  <c r="N126" i="22"/>
  <c r="O140" i="22"/>
  <c r="N151" i="22"/>
  <c r="N155" i="22"/>
  <c r="N160" i="22"/>
  <c r="J32" i="22"/>
  <c r="G121" i="22"/>
  <c r="G125" i="22"/>
  <c r="G134" i="22" s="1"/>
  <c r="G136" i="22" s="1"/>
  <c r="P140" i="22"/>
  <c r="N142" i="22"/>
  <c r="O143" i="22"/>
  <c r="N146" i="22"/>
  <c r="N150" i="22"/>
  <c r="N154" i="22"/>
  <c r="N159" i="22"/>
  <c r="O160" i="22"/>
  <c r="P161" i="22"/>
  <c r="N163" i="22"/>
  <c r="O164" i="22"/>
  <c r="P165" i="22"/>
  <c r="N167" i="22"/>
  <c r="N122" i="22"/>
  <c r="N128" i="22"/>
  <c r="N114" i="22"/>
  <c r="N115" i="22"/>
  <c r="N116" i="22"/>
  <c r="N117" i="22"/>
  <c r="N121" i="22"/>
  <c r="N123" i="22"/>
  <c r="N125" i="22"/>
  <c r="N127" i="22"/>
  <c r="N129" i="22"/>
  <c r="N141" i="22"/>
  <c r="N145" i="22"/>
  <c r="P147" i="22"/>
  <c r="N149" i="22"/>
  <c r="N153" i="22"/>
  <c r="N157" i="22"/>
  <c r="O159" i="22"/>
  <c r="P160" i="22"/>
  <c r="N162" i="22"/>
  <c r="O163" i="22"/>
  <c r="P164" i="22"/>
  <c r="N166" i="22"/>
  <c r="O167" i="22"/>
  <c r="I32" i="22"/>
  <c r="P113" i="22" s="1"/>
  <c r="Y56" i="22"/>
  <c r="P117" i="22"/>
  <c r="N164" i="22"/>
  <c r="H32" i="22"/>
  <c r="O114" i="22"/>
  <c r="O115" i="22"/>
  <c r="O116" i="22"/>
  <c r="O117" i="22"/>
  <c r="P159" i="22"/>
  <c r="N161" i="22"/>
  <c r="O162" i="22"/>
  <c r="P163" i="22"/>
  <c r="N165" i="22"/>
  <c r="O166" i="22"/>
  <c r="P113" i="21"/>
  <c r="Y56" i="21"/>
  <c r="N122" i="21"/>
  <c r="N128" i="21"/>
  <c r="J32" i="21"/>
  <c r="G121" i="21"/>
  <c r="G125" i="21"/>
  <c r="G134" i="21" s="1"/>
  <c r="G136" i="21" s="1"/>
  <c r="N142" i="21"/>
  <c r="O143" i="21"/>
  <c r="N146" i="21"/>
  <c r="N150" i="21"/>
  <c r="N154" i="21"/>
  <c r="N159" i="21"/>
  <c r="O160" i="21"/>
  <c r="P161" i="21"/>
  <c r="N163" i="21"/>
  <c r="O164" i="21"/>
  <c r="P165" i="21"/>
  <c r="N167" i="21"/>
  <c r="P117" i="21"/>
  <c r="N124" i="21"/>
  <c r="N151" i="21"/>
  <c r="N114" i="21"/>
  <c r="N115" i="21"/>
  <c r="N116" i="21"/>
  <c r="N117" i="21"/>
  <c r="N121" i="21"/>
  <c r="N123" i="21"/>
  <c r="N125" i="21"/>
  <c r="N127" i="21"/>
  <c r="N129" i="21"/>
  <c r="N141" i="21"/>
  <c r="N145" i="21"/>
  <c r="P147" i="21"/>
  <c r="N149" i="21"/>
  <c r="N153" i="21"/>
  <c r="P155" i="21"/>
  <c r="N157" i="21"/>
  <c r="O159" i="21"/>
  <c r="P160" i="21"/>
  <c r="N162" i="21"/>
  <c r="O163" i="21"/>
  <c r="P164" i="21"/>
  <c r="N166" i="21"/>
  <c r="O167" i="21"/>
  <c r="I32" i="21"/>
  <c r="O140" i="21"/>
  <c r="N160" i="21"/>
  <c r="N164" i="21"/>
  <c r="H32" i="21"/>
  <c r="O114" i="21"/>
  <c r="O115" i="21"/>
  <c r="O116" i="21"/>
  <c r="O117" i="21"/>
  <c r="P159" i="21"/>
  <c r="N161" i="21"/>
  <c r="O162" i="21"/>
  <c r="P163" i="21"/>
  <c r="N165" i="21"/>
  <c r="O166" i="21"/>
  <c r="P113" i="20"/>
  <c r="I32" i="20"/>
  <c r="Y56" i="20"/>
  <c r="N124" i="20"/>
  <c r="O140" i="20"/>
  <c r="N151" i="20"/>
  <c r="N160" i="20"/>
  <c r="J32" i="20"/>
  <c r="G121" i="20"/>
  <c r="G125" i="20"/>
  <c r="G134" i="20" s="1"/>
  <c r="G136" i="20" s="1"/>
  <c r="N142" i="20"/>
  <c r="O143" i="20"/>
  <c r="N146" i="20"/>
  <c r="N150" i="20"/>
  <c r="N154" i="20"/>
  <c r="N159" i="20"/>
  <c r="O160" i="20"/>
  <c r="P161" i="20"/>
  <c r="N163" i="20"/>
  <c r="O164" i="20"/>
  <c r="P165" i="20"/>
  <c r="N167" i="20"/>
  <c r="N122" i="20"/>
  <c r="N128" i="20"/>
  <c r="N147" i="20"/>
  <c r="N155" i="20"/>
  <c r="N114" i="20"/>
  <c r="N115" i="20"/>
  <c r="N116" i="20"/>
  <c r="N117" i="20"/>
  <c r="N121" i="20"/>
  <c r="N123" i="20"/>
  <c r="N125" i="20"/>
  <c r="N127" i="20"/>
  <c r="N129" i="20"/>
  <c r="N141" i="20"/>
  <c r="N145" i="20"/>
  <c r="N149" i="20"/>
  <c r="N153" i="20"/>
  <c r="N157" i="20"/>
  <c r="O159" i="20"/>
  <c r="P160" i="20"/>
  <c r="N162" i="20"/>
  <c r="O163" i="20"/>
  <c r="P164" i="20"/>
  <c r="N166" i="20"/>
  <c r="O167" i="20"/>
  <c r="P117" i="20"/>
  <c r="N164" i="20"/>
  <c r="H32" i="20"/>
  <c r="O114" i="20"/>
  <c r="O115" i="20"/>
  <c r="O116" i="20"/>
  <c r="O117" i="20"/>
  <c r="P159" i="20"/>
  <c r="N161" i="20"/>
  <c r="O162" i="20"/>
  <c r="P163" i="20"/>
  <c r="N165" i="20"/>
  <c r="O166" i="20"/>
  <c r="P113" i="19"/>
  <c r="Y56" i="19"/>
  <c r="N124" i="19"/>
  <c r="N143" i="19"/>
  <c r="N147" i="19"/>
  <c r="J32" i="19"/>
  <c r="G121" i="19"/>
  <c r="G125" i="19"/>
  <c r="G134" i="19" s="1"/>
  <c r="G136" i="19" s="1"/>
  <c r="N142" i="19"/>
  <c r="N146" i="19"/>
  <c r="N150" i="19"/>
  <c r="N154" i="19"/>
  <c r="N159" i="19"/>
  <c r="O160" i="19"/>
  <c r="P161" i="19"/>
  <c r="N163" i="19"/>
  <c r="O164" i="19"/>
  <c r="P165" i="19"/>
  <c r="N167" i="19"/>
  <c r="P117" i="19"/>
  <c r="N128" i="19"/>
  <c r="O140" i="19"/>
  <c r="N114" i="19"/>
  <c r="N115" i="19"/>
  <c r="N116" i="19"/>
  <c r="N117" i="19"/>
  <c r="N121" i="19"/>
  <c r="N123" i="19"/>
  <c r="N125" i="19"/>
  <c r="N127" i="19"/>
  <c r="N129" i="19"/>
  <c r="N141" i="19"/>
  <c r="N145" i="19"/>
  <c r="N149" i="19"/>
  <c r="P151" i="19"/>
  <c r="N153" i="19"/>
  <c r="P155" i="19"/>
  <c r="N157" i="19"/>
  <c r="O159" i="19"/>
  <c r="P160" i="19"/>
  <c r="N162" i="19"/>
  <c r="O163" i="19"/>
  <c r="P164" i="19"/>
  <c r="N166" i="19"/>
  <c r="O167" i="19"/>
  <c r="I32" i="19"/>
  <c r="N122" i="19"/>
  <c r="N160" i="19"/>
  <c r="N164" i="19"/>
  <c r="H32" i="19"/>
  <c r="O114" i="19"/>
  <c r="O115" i="19"/>
  <c r="O116" i="19"/>
  <c r="O117" i="19"/>
  <c r="P159" i="19"/>
  <c r="N161" i="19"/>
  <c r="O162" i="19"/>
  <c r="P163" i="19"/>
  <c r="N165" i="19"/>
  <c r="O166" i="19"/>
  <c r="P113" i="14"/>
  <c r="N124" i="14"/>
  <c r="N147" i="14"/>
  <c r="N155" i="14"/>
  <c r="N160" i="14"/>
  <c r="J32" i="14"/>
  <c r="G121" i="14"/>
  <c r="G125" i="14"/>
  <c r="G134" i="14" s="1"/>
  <c r="G136" i="14" s="1"/>
  <c r="N142" i="14"/>
  <c r="O143" i="14"/>
  <c r="N146" i="14"/>
  <c r="N150" i="14"/>
  <c r="N154" i="14"/>
  <c r="N159" i="14"/>
  <c r="O160" i="14"/>
  <c r="P161" i="14"/>
  <c r="N163" i="14"/>
  <c r="O164" i="14"/>
  <c r="P165" i="14"/>
  <c r="N167" i="14"/>
  <c r="P117" i="14"/>
  <c r="N126" i="14"/>
  <c r="O140" i="14"/>
  <c r="N151" i="14"/>
  <c r="N164" i="14"/>
  <c r="N114" i="14"/>
  <c r="N115" i="14"/>
  <c r="N116" i="14"/>
  <c r="N117" i="14"/>
  <c r="N121" i="14"/>
  <c r="N123" i="14"/>
  <c r="N125" i="14"/>
  <c r="N127" i="14"/>
  <c r="N129" i="14"/>
  <c r="N141" i="14"/>
  <c r="N145" i="14"/>
  <c r="N149" i="14"/>
  <c r="N153" i="14"/>
  <c r="N157" i="14"/>
  <c r="O159" i="14"/>
  <c r="P160" i="14"/>
  <c r="N162" i="14"/>
  <c r="O163" i="14"/>
  <c r="P164" i="14"/>
  <c r="N166" i="14"/>
  <c r="O167" i="14"/>
  <c r="I32" i="14"/>
  <c r="Y56" i="14"/>
  <c r="N122" i="14"/>
  <c r="H32" i="14"/>
  <c r="O114" i="14"/>
  <c r="O115" i="14"/>
  <c r="O116" i="14"/>
  <c r="O117" i="14"/>
  <c r="P159" i="14"/>
  <c r="N161" i="14"/>
  <c r="O162" i="14"/>
  <c r="P163" i="14"/>
  <c r="N165" i="14"/>
  <c r="O166" i="14"/>
  <c r="P113" i="13"/>
  <c r="P117" i="13"/>
  <c r="N124" i="13"/>
  <c r="N126" i="13"/>
  <c r="O140" i="13"/>
  <c r="N147" i="13"/>
  <c r="N155" i="13"/>
  <c r="J32" i="13"/>
  <c r="G121" i="13"/>
  <c r="G125" i="13"/>
  <c r="G134" i="13" s="1"/>
  <c r="G136" i="13" s="1"/>
  <c r="N142" i="13"/>
  <c r="O143" i="13"/>
  <c r="N146" i="13"/>
  <c r="N150" i="13"/>
  <c r="N154" i="13"/>
  <c r="N159" i="13"/>
  <c r="O160" i="13"/>
  <c r="P161" i="13"/>
  <c r="N163" i="13"/>
  <c r="O164" i="13"/>
  <c r="P165" i="13"/>
  <c r="N167" i="13"/>
  <c r="I32" i="13"/>
  <c r="Y56" i="13"/>
  <c r="N114" i="13"/>
  <c r="N115" i="13"/>
  <c r="N116" i="13"/>
  <c r="N117" i="13"/>
  <c r="N121" i="13"/>
  <c r="N123" i="13"/>
  <c r="N125" i="13"/>
  <c r="N127" i="13"/>
  <c r="N129" i="13"/>
  <c r="N141" i="13"/>
  <c r="N145" i="13"/>
  <c r="N149" i="13"/>
  <c r="P151" i="13"/>
  <c r="N153" i="13"/>
  <c r="N157" i="13"/>
  <c r="O159" i="13"/>
  <c r="P160" i="13"/>
  <c r="N162" i="13"/>
  <c r="O163" i="13"/>
  <c r="P164" i="13"/>
  <c r="N166" i="13"/>
  <c r="O167" i="13"/>
  <c r="N122" i="13"/>
  <c r="N160" i="13"/>
  <c r="N164" i="13"/>
  <c r="H32" i="13"/>
  <c r="O114" i="13"/>
  <c r="O115" i="13"/>
  <c r="O116" i="13"/>
  <c r="O117" i="13"/>
  <c r="P159" i="13"/>
  <c r="N161" i="13"/>
  <c r="O162" i="13"/>
  <c r="P163" i="13"/>
  <c r="N165" i="13"/>
  <c r="O166" i="13"/>
  <c r="P113" i="12"/>
  <c r="I32" i="12"/>
  <c r="N143" i="12"/>
  <c r="N164" i="12"/>
  <c r="J32" i="12"/>
  <c r="G121" i="12"/>
  <c r="G125" i="12"/>
  <c r="G134" i="12" s="1"/>
  <c r="G136" i="12" s="1"/>
  <c r="N142" i="12"/>
  <c r="N146" i="12"/>
  <c r="N150" i="12"/>
  <c r="N154" i="12"/>
  <c r="N159" i="12"/>
  <c r="O160" i="12"/>
  <c r="P161" i="12"/>
  <c r="N163" i="12"/>
  <c r="O164" i="12"/>
  <c r="P165" i="12"/>
  <c r="N167" i="12"/>
  <c r="N122" i="12"/>
  <c r="N126" i="12"/>
  <c r="O140" i="12"/>
  <c r="N147" i="12"/>
  <c r="N155" i="12"/>
  <c r="N114" i="12"/>
  <c r="N115" i="12"/>
  <c r="N116" i="12"/>
  <c r="N117" i="12"/>
  <c r="N121" i="12"/>
  <c r="N123" i="12"/>
  <c r="N125" i="12"/>
  <c r="N127" i="12"/>
  <c r="N129" i="12"/>
  <c r="N141" i="12"/>
  <c r="N145" i="12"/>
  <c r="N149" i="12"/>
  <c r="P151" i="12"/>
  <c r="N153" i="12"/>
  <c r="N157" i="12"/>
  <c r="O159" i="12"/>
  <c r="P160" i="12"/>
  <c r="N162" i="12"/>
  <c r="O163" i="12"/>
  <c r="P164" i="12"/>
  <c r="N166" i="12"/>
  <c r="O167" i="12"/>
  <c r="Y56" i="12"/>
  <c r="P117" i="12"/>
  <c r="N124" i="12"/>
  <c r="N160" i="12"/>
  <c r="H32" i="12"/>
  <c r="O114" i="12"/>
  <c r="O115" i="12"/>
  <c r="O116" i="12"/>
  <c r="O117" i="12"/>
  <c r="P159" i="12"/>
  <c r="N161" i="12"/>
  <c r="O162" i="12"/>
  <c r="P163" i="12"/>
  <c r="N165" i="12"/>
  <c r="O166" i="12"/>
  <c r="N122" i="11"/>
  <c r="N128" i="11"/>
  <c r="O140" i="11"/>
  <c r="N147" i="11"/>
  <c r="N155" i="11"/>
  <c r="N160" i="11"/>
  <c r="J32" i="11"/>
  <c r="G121" i="11"/>
  <c r="G125" i="11"/>
  <c r="G134" i="11" s="1"/>
  <c r="G136" i="11" s="1"/>
  <c r="P140" i="11"/>
  <c r="N142" i="11"/>
  <c r="O143" i="11"/>
  <c r="N146" i="11"/>
  <c r="N150" i="11"/>
  <c r="N154" i="11"/>
  <c r="N159" i="11"/>
  <c r="O160" i="11"/>
  <c r="P161" i="11"/>
  <c r="N163" i="11"/>
  <c r="O164" i="11"/>
  <c r="P165" i="11"/>
  <c r="N167" i="11"/>
  <c r="Y56" i="11"/>
  <c r="N126" i="11"/>
  <c r="N151" i="11"/>
  <c r="N114" i="11"/>
  <c r="N115" i="11"/>
  <c r="N116" i="11"/>
  <c r="N117" i="11"/>
  <c r="N121" i="11"/>
  <c r="N123" i="11"/>
  <c r="N125" i="11"/>
  <c r="N127" i="11"/>
  <c r="N129" i="11"/>
  <c r="N141" i="11"/>
  <c r="N145" i="11"/>
  <c r="N149" i="11"/>
  <c r="N153" i="11"/>
  <c r="N157" i="11"/>
  <c r="O159" i="11"/>
  <c r="P160" i="11"/>
  <c r="N162" i="11"/>
  <c r="O163" i="11"/>
  <c r="P164" i="11"/>
  <c r="N166" i="11"/>
  <c r="O167" i="11"/>
  <c r="I32" i="11"/>
  <c r="P113" i="11" s="1"/>
  <c r="P117" i="11"/>
  <c r="N164" i="11"/>
  <c r="H32" i="11"/>
  <c r="O114" i="11"/>
  <c r="O115" i="11"/>
  <c r="O116" i="11"/>
  <c r="O117" i="11"/>
  <c r="P159" i="11"/>
  <c r="N161" i="11"/>
  <c r="O162" i="11"/>
  <c r="P163" i="11"/>
  <c r="N165" i="11"/>
  <c r="O166" i="11"/>
  <c r="P113" i="10"/>
  <c r="Y56" i="10"/>
  <c r="N122" i="10"/>
  <c r="N128" i="10"/>
  <c r="O140" i="10"/>
  <c r="N151" i="10"/>
  <c r="J32" i="10"/>
  <c r="G121" i="10"/>
  <c r="G125" i="10"/>
  <c r="G134" i="10" s="1"/>
  <c r="G136" i="10" s="1"/>
  <c r="N142" i="10"/>
  <c r="O143" i="10"/>
  <c r="N146" i="10"/>
  <c r="N150" i="10"/>
  <c r="N154" i="10"/>
  <c r="N159" i="10"/>
  <c r="O160" i="10"/>
  <c r="P161" i="10"/>
  <c r="N163" i="10"/>
  <c r="O164" i="10"/>
  <c r="P165" i="10"/>
  <c r="N167" i="10"/>
  <c r="N126" i="10"/>
  <c r="N147" i="10"/>
  <c r="N155" i="10"/>
  <c r="N114" i="10"/>
  <c r="N115" i="10"/>
  <c r="N116" i="10"/>
  <c r="N117" i="10"/>
  <c r="N121" i="10"/>
  <c r="N123" i="10"/>
  <c r="N125" i="10"/>
  <c r="N127" i="10"/>
  <c r="N129" i="10"/>
  <c r="N141" i="10"/>
  <c r="N145" i="10"/>
  <c r="N149" i="10"/>
  <c r="N153" i="10"/>
  <c r="N157" i="10"/>
  <c r="O159" i="10"/>
  <c r="P160" i="10"/>
  <c r="N162" i="10"/>
  <c r="O163" i="10"/>
  <c r="P164" i="10"/>
  <c r="N166" i="10"/>
  <c r="O167" i="10"/>
  <c r="I32" i="10"/>
  <c r="P117" i="10"/>
  <c r="N160" i="10"/>
  <c r="N164" i="10"/>
  <c r="H32" i="10"/>
  <c r="O114" i="10"/>
  <c r="O115" i="10"/>
  <c r="O116" i="10"/>
  <c r="O117" i="10"/>
  <c r="P159" i="10"/>
  <c r="N161" i="10"/>
  <c r="O162" i="10"/>
  <c r="P163" i="10"/>
  <c r="N165" i="10"/>
  <c r="O166" i="10"/>
  <c r="P113" i="9"/>
  <c r="I32" i="9"/>
  <c r="Y56" i="9"/>
  <c r="P117" i="9"/>
  <c r="N122" i="9"/>
  <c r="N126" i="9"/>
  <c r="O140" i="9"/>
  <c r="N151" i="9"/>
  <c r="N155" i="9"/>
  <c r="N164" i="9"/>
  <c r="J32" i="9"/>
  <c r="G113" i="9"/>
  <c r="G116" i="9"/>
  <c r="N146" i="9"/>
  <c r="N150" i="9"/>
  <c r="O160" i="9"/>
  <c r="O164" i="9"/>
  <c r="N167" i="9"/>
  <c r="N114" i="9"/>
  <c r="N115" i="9"/>
  <c r="N116" i="9"/>
  <c r="N117" i="9"/>
  <c r="N121" i="9"/>
  <c r="N123" i="9"/>
  <c r="N125" i="9"/>
  <c r="N127" i="9"/>
  <c r="N129" i="9"/>
  <c r="N141" i="9"/>
  <c r="N145" i="9"/>
  <c r="P147" i="9"/>
  <c r="N149" i="9"/>
  <c r="N153" i="9"/>
  <c r="O154" i="9"/>
  <c r="N157" i="9"/>
  <c r="O159" i="9"/>
  <c r="P160" i="9"/>
  <c r="N162" i="9"/>
  <c r="O163" i="9"/>
  <c r="P164" i="9"/>
  <c r="N166" i="9"/>
  <c r="O167" i="9"/>
  <c r="N124" i="9"/>
  <c r="N143" i="9"/>
  <c r="N160" i="9"/>
  <c r="N159" i="9"/>
  <c r="P161" i="9"/>
  <c r="N163" i="9"/>
  <c r="P165" i="9"/>
  <c r="H32" i="9"/>
  <c r="O114" i="9"/>
  <c r="O115" i="9"/>
  <c r="O116" i="9"/>
  <c r="O117" i="9"/>
  <c r="P159" i="9"/>
  <c r="N161" i="9"/>
  <c r="O162" i="9"/>
  <c r="P163" i="9"/>
  <c r="N165" i="9"/>
  <c r="O166" i="9"/>
  <c r="P113" i="8"/>
  <c r="I32" i="8"/>
  <c r="N126" i="8"/>
  <c r="N143" i="8"/>
  <c r="N151" i="8"/>
  <c r="J32" i="8"/>
  <c r="G121" i="8"/>
  <c r="G125" i="8"/>
  <c r="G134" i="8" s="1"/>
  <c r="G136" i="8" s="1"/>
  <c r="N142" i="8"/>
  <c r="N146" i="8"/>
  <c r="N150" i="8"/>
  <c r="N154" i="8"/>
  <c r="N159" i="8"/>
  <c r="O160" i="8"/>
  <c r="P161" i="8"/>
  <c r="N163" i="8"/>
  <c r="O164" i="8"/>
  <c r="P165" i="8"/>
  <c r="N167" i="8"/>
  <c r="Y56" i="8"/>
  <c r="P117" i="8"/>
  <c r="N124" i="8"/>
  <c r="O140" i="8"/>
  <c r="N147" i="8"/>
  <c r="N114" i="8"/>
  <c r="N115" i="8"/>
  <c r="N116" i="8"/>
  <c r="N117" i="8"/>
  <c r="N121" i="8"/>
  <c r="N123" i="8"/>
  <c r="N125" i="8"/>
  <c r="N127" i="8"/>
  <c r="N129" i="8"/>
  <c r="N141" i="8"/>
  <c r="N145" i="8"/>
  <c r="N149" i="8"/>
  <c r="N153" i="8"/>
  <c r="P155" i="8"/>
  <c r="N157" i="8"/>
  <c r="O159" i="8"/>
  <c r="P160" i="8"/>
  <c r="N162" i="8"/>
  <c r="O163" i="8"/>
  <c r="P164" i="8"/>
  <c r="N166" i="8"/>
  <c r="O167" i="8"/>
  <c r="N122" i="8"/>
  <c r="N160" i="8"/>
  <c r="N164" i="8"/>
  <c r="H32" i="8"/>
  <c r="O114" i="8"/>
  <c r="O115" i="8"/>
  <c r="O116" i="8"/>
  <c r="O117" i="8"/>
  <c r="P159" i="8"/>
  <c r="N161" i="8"/>
  <c r="O162" i="8"/>
  <c r="P163" i="8"/>
  <c r="N165" i="8"/>
  <c r="O166" i="8"/>
  <c r="P113" i="6"/>
  <c r="I32" i="6"/>
  <c r="N122" i="6"/>
  <c r="N128" i="6"/>
  <c r="N143" i="6"/>
  <c r="J32" i="6"/>
  <c r="G121" i="6"/>
  <c r="G125" i="6"/>
  <c r="G134" i="6" s="1"/>
  <c r="G136" i="6" s="1"/>
  <c r="N142" i="6"/>
  <c r="N146" i="6"/>
  <c r="N150" i="6"/>
  <c r="N154" i="6"/>
  <c r="N159" i="6"/>
  <c r="O160" i="6"/>
  <c r="P161" i="6"/>
  <c r="N163" i="6"/>
  <c r="O164" i="6"/>
  <c r="P165" i="6"/>
  <c r="N167" i="6"/>
  <c r="Y56" i="6"/>
  <c r="P117" i="6"/>
  <c r="N124" i="6"/>
  <c r="N151" i="6"/>
  <c r="N155" i="6"/>
  <c r="N164" i="6"/>
  <c r="N114" i="6"/>
  <c r="N115" i="6"/>
  <c r="N116" i="6"/>
  <c r="N117" i="6"/>
  <c r="N121" i="6"/>
  <c r="N123" i="6"/>
  <c r="N125" i="6"/>
  <c r="N127" i="6"/>
  <c r="N129" i="6"/>
  <c r="N141" i="6"/>
  <c r="N145" i="6"/>
  <c r="P147" i="6"/>
  <c r="N149" i="6"/>
  <c r="N153" i="6"/>
  <c r="N157" i="6"/>
  <c r="O159" i="6"/>
  <c r="P160" i="6"/>
  <c r="N162" i="6"/>
  <c r="O163" i="6"/>
  <c r="P164" i="6"/>
  <c r="N166" i="6"/>
  <c r="O167" i="6"/>
  <c r="O140" i="6"/>
  <c r="N160" i="6"/>
  <c r="H32" i="6"/>
  <c r="O114" i="6"/>
  <c r="O115" i="6"/>
  <c r="O116" i="6"/>
  <c r="O117" i="6"/>
  <c r="P159" i="6"/>
  <c r="N161" i="6"/>
  <c r="O162" i="6"/>
  <c r="P163" i="6"/>
  <c r="N165" i="6"/>
  <c r="O166" i="6"/>
  <c r="P113" i="5"/>
  <c r="I32" i="5"/>
  <c r="Y56" i="5"/>
  <c r="N122" i="5"/>
  <c r="N128" i="5"/>
  <c r="N147" i="5"/>
  <c r="N160" i="5"/>
  <c r="J32" i="5"/>
  <c r="G121" i="5"/>
  <c r="G125" i="5"/>
  <c r="G134" i="5" s="1"/>
  <c r="G136" i="5" s="1"/>
  <c r="N142" i="5"/>
  <c r="O143" i="5"/>
  <c r="N146" i="5"/>
  <c r="N150" i="5"/>
  <c r="N154" i="5"/>
  <c r="N159" i="5"/>
  <c r="O160" i="5"/>
  <c r="P161" i="5"/>
  <c r="N163" i="5"/>
  <c r="O164" i="5"/>
  <c r="P165" i="5"/>
  <c r="N167" i="5"/>
  <c r="P117" i="5"/>
  <c r="N124" i="5"/>
  <c r="N151" i="5"/>
  <c r="N155" i="5"/>
  <c r="N164" i="5"/>
  <c r="N114" i="5"/>
  <c r="N115" i="5"/>
  <c r="N116" i="5"/>
  <c r="N117" i="5"/>
  <c r="N121" i="5"/>
  <c r="N123" i="5"/>
  <c r="N125" i="5"/>
  <c r="N127" i="5"/>
  <c r="N129" i="5"/>
  <c r="N141" i="5"/>
  <c r="N145" i="5"/>
  <c r="N149" i="5"/>
  <c r="N153" i="5"/>
  <c r="N157" i="5"/>
  <c r="O159" i="5"/>
  <c r="P160" i="5"/>
  <c r="N162" i="5"/>
  <c r="O163" i="5"/>
  <c r="P164" i="5"/>
  <c r="N166" i="5"/>
  <c r="O167" i="5"/>
  <c r="O140" i="5"/>
  <c r="H32" i="5"/>
  <c r="O114" i="5"/>
  <c r="O115" i="5"/>
  <c r="O116" i="5"/>
  <c r="O117" i="5"/>
  <c r="P159" i="5"/>
  <c r="N161" i="5"/>
  <c r="O162" i="5"/>
  <c r="P163" i="5"/>
  <c r="N165" i="5"/>
  <c r="O166" i="5"/>
  <c r="P117" i="4"/>
  <c r="N124" i="4"/>
  <c r="N143" i="4"/>
  <c r="N147" i="4"/>
  <c r="N160" i="4"/>
  <c r="J32" i="4"/>
  <c r="G121" i="4"/>
  <c r="G125" i="4"/>
  <c r="G134" i="4" s="1"/>
  <c r="G136" i="4" s="1"/>
  <c r="N142" i="4"/>
  <c r="N146" i="4"/>
  <c r="N150" i="4"/>
  <c r="N154" i="4"/>
  <c r="N159" i="4"/>
  <c r="O160" i="4"/>
  <c r="P161" i="4"/>
  <c r="N163" i="4"/>
  <c r="O164" i="4"/>
  <c r="P165" i="4"/>
  <c r="N167" i="4"/>
  <c r="I32" i="4"/>
  <c r="P113" i="4" s="1"/>
  <c r="Y56" i="4"/>
  <c r="N126" i="4"/>
  <c r="N155" i="4"/>
  <c r="N164" i="4"/>
  <c r="N114" i="4"/>
  <c r="N115" i="4"/>
  <c r="N116" i="4"/>
  <c r="N117" i="4"/>
  <c r="N121" i="4"/>
  <c r="N123" i="4"/>
  <c r="N125" i="4"/>
  <c r="N127" i="4"/>
  <c r="N129" i="4"/>
  <c r="N141" i="4"/>
  <c r="N145" i="4"/>
  <c r="N149" i="4"/>
  <c r="P151" i="4"/>
  <c r="N153" i="4"/>
  <c r="N157" i="4"/>
  <c r="O159" i="4"/>
  <c r="P160" i="4"/>
  <c r="N162" i="4"/>
  <c r="O163" i="4"/>
  <c r="P164" i="4"/>
  <c r="N166" i="4"/>
  <c r="O167" i="4"/>
  <c r="N122" i="4"/>
  <c r="O140" i="4"/>
  <c r="H32" i="4"/>
  <c r="O114" i="4"/>
  <c r="O115" i="4"/>
  <c r="O116" i="4"/>
  <c r="O117" i="4"/>
  <c r="P159" i="4"/>
  <c r="N161" i="4"/>
  <c r="O162" i="4"/>
  <c r="P163" i="4"/>
  <c r="N165" i="4"/>
  <c r="O166" i="4"/>
  <c r="P113" i="3"/>
  <c r="I32" i="3"/>
  <c r="N122" i="3"/>
  <c r="N128" i="3"/>
  <c r="O140" i="3"/>
  <c r="N147" i="3"/>
  <c r="J32" i="3"/>
  <c r="G121" i="3"/>
  <c r="G125" i="3"/>
  <c r="G134" i="3" s="1"/>
  <c r="G136" i="3" s="1"/>
  <c r="N142" i="3"/>
  <c r="O143" i="3"/>
  <c r="N146" i="3"/>
  <c r="N150" i="3"/>
  <c r="N154" i="3"/>
  <c r="N159" i="3"/>
  <c r="O160" i="3"/>
  <c r="P161" i="3"/>
  <c r="N163" i="3"/>
  <c r="O164" i="3"/>
  <c r="P165" i="3"/>
  <c r="N167" i="3"/>
  <c r="Y56" i="3"/>
  <c r="P117" i="3"/>
  <c r="N124" i="3"/>
  <c r="N151" i="3"/>
  <c r="N155" i="3"/>
  <c r="N114" i="3"/>
  <c r="N115" i="3"/>
  <c r="N116" i="3"/>
  <c r="N117" i="3"/>
  <c r="N121" i="3"/>
  <c r="N123" i="3"/>
  <c r="N125" i="3"/>
  <c r="N127" i="3"/>
  <c r="N129" i="3"/>
  <c r="N141" i="3"/>
  <c r="N145" i="3"/>
  <c r="N149" i="3"/>
  <c r="N153" i="3"/>
  <c r="N157" i="3"/>
  <c r="O159" i="3"/>
  <c r="P160" i="3"/>
  <c r="N162" i="3"/>
  <c r="O163" i="3"/>
  <c r="P164" i="3"/>
  <c r="N166" i="3"/>
  <c r="O167" i="3"/>
  <c r="N160" i="3"/>
  <c r="N164" i="3"/>
  <c r="H32" i="3"/>
  <c r="O114" i="3"/>
  <c r="O115" i="3"/>
  <c r="O116" i="3"/>
  <c r="O117" i="3"/>
  <c r="P159" i="3"/>
  <c r="N161" i="3"/>
  <c r="O162" i="3"/>
  <c r="P163" i="3"/>
  <c r="N165" i="3"/>
  <c r="O166" i="3"/>
  <c r="N146" i="2"/>
  <c r="N145" i="2"/>
  <c r="O113" i="31" l="1"/>
  <c r="N113" i="31"/>
  <c r="G123" i="31"/>
  <c r="G102" i="31"/>
  <c r="G138" i="31"/>
  <c r="G139" i="31"/>
  <c r="O113" i="30"/>
  <c r="N113" i="30"/>
  <c r="G123" i="30"/>
  <c r="G137" i="30" s="1"/>
  <c r="G102" i="30"/>
  <c r="G138" i="30"/>
  <c r="G139" i="30"/>
  <c r="G138" i="29"/>
  <c r="G139" i="29"/>
  <c r="G123" i="29"/>
  <c r="G137" i="29" s="1"/>
  <c r="G102" i="29"/>
  <c r="O113" i="29"/>
  <c r="N113" i="29"/>
  <c r="G139" i="28"/>
  <c r="G138" i="28"/>
  <c r="G123" i="28"/>
  <c r="G137" i="28" s="1"/>
  <c r="G102" i="28"/>
  <c r="O113" i="28"/>
  <c r="N113" i="28"/>
  <c r="O113" i="27"/>
  <c r="N113" i="27"/>
  <c r="G139" i="27"/>
  <c r="G138" i="27"/>
  <c r="G123" i="27"/>
  <c r="G102" i="27"/>
  <c r="G139" i="26"/>
  <c r="G138" i="26"/>
  <c r="O113" i="26"/>
  <c r="N113" i="26"/>
  <c r="G102" i="26"/>
  <c r="G123" i="26"/>
  <c r="G138" i="25"/>
  <c r="G139" i="25"/>
  <c r="O113" i="25"/>
  <c r="N113" i="25"/>
  <c r="G123" i="25"/>
  <c r="G102" i="25"/>
  <c r="O113" i="22"/>
  <c r="N113" i="22"/>
  <c r="G123" i="22"/>
  <c r="G137" i="22" s="1"/>
  <c r="G102" i="22"/>
  <c r="G138" i="22"/>
  <c r="G139" i="22"/>
  <c r="G138" i="21"/>
  <c r="G139" i="21"/>
  <c r="G123" i="21"/>
  <c r="G137" i="21" s="1"/>
  <c r="G102" i="21"/>
  <c r="O113" i="21"/>
  <c r="N113" i="21"/>
  <c r="G138" i="20"/>
  <c r="G139" i="20"/>
  <c r="O113" i="20"/>
  <c r="N113" i="20"/>
  <c r="G123" i="20"/>
  <c r="G102" i="20"/>
  <c r="G123" i="19"/>
  <c r="G102" i="19"/>
  <c r="G139" i="19"/>
  <c r="G138" i="19"/>
  <c r="O113" i="19"/>
  <c r="N113" i="19"/>
  <c r="O113" i="14"/>
  <c r="N113" i="14"/>
  <c r="G123" i="14"/>
  <c r="G137" i="14" s="1"/>
  <c r="G102" i="14"/>
  <c r="G139" i="14"/>
  <c r="G138" i="14"/>
  <c r="O113" i="13"/>
  <c r="N113" i="13"/>
  <c r="G139" i="13"/>
  <c r="G138" i="13"/>
  <c r="G123" i="13"/>
  <c r="G102" i="13"/>
  <c r="G138" i="12"/>
  <c r="G139" i="12"/>
  <c r="G123" i="12"/>
  <c r="G137" i="12" s="1"/>
  <c r="G102" i="12"/>
  <c r="O113" i="12"/>
  <c r="N113" i="12"/>
  <c r="O113" i="11"/>
  <c r="N113" i="11"/>
  <c r="G138" i="11"/>
  <c r="G139" i="11"/>
  <c r="G123" i="11"/>
  <c r="G102" i="11"/>
  <c r="G138" i="10"/>
  <c r="G139" i="10"/>
  <c r="G123" i="10"/>
  <c r="G137" i="10" s="1"/>
  <c r="G102" i="10"/>
  <c r="O113" i="10"/>
  <c r="N113" i="10"/>
  <c r="G139" i="9"/>
  <c r="G138" i="9"/>
  <c r="O113" i="9"/>
  <c r="N113" i="9"/>
  <c r="G123" i="9"/>
  <c r="G102" i="9"/>
  <c r="O113" i="8"/>
  <c r="N113" i="8"/>
  <c r="G123" i="8"/>
  <c r="G137" i="8" s="1"/>
  <c r="G102" i="8"/>
  <c r="G139" i="8"/>
  <c r="G138" i="8"/>
  <c r="O113" i="6"/>
  <c r="N113" i="6"/>
  <c r="G123" i="6"/>
  <c r="G137" i="6" s="1"/>
  <c r="G102" i="6"/>
  <c r="G138" i="6"/>
  <c r="G139" i="6"/>
  <c r="G138" i="5"/>
  <c r="G139" i="5"/>
  <c r="O113" i="5"/>
  <c r="N113" i="5"/>
  <c r="G123" i="5"/>
  <c r="G102" i="5"/>
  <c r="G138" i="4"/>
  <c r="G139" i="4"/>
  <c r="G123" i="4"/>
  <c r="G137" i="4" s="1"/>
  <c r="G102" i="4"/>
  <c r="O113" i="4"/>
  <c r="N113" i="4"/>
  <c r="G138" i="3"/>
  <c r="G139" i="3"/>
  <c r="G123" i="3"/>
  <c r="G137" i="3" s="1"/>
  <c r="G102" i="3"/>
  <c r="O113" i="3"/>
  <c r="N113" i="3"/>
  <c r="M97" i="2"/>
  <c r="G109" i="31" l="1"/>
  <c r="G106" i="31"/>
  <c r="G104" i="31"/>
  <c r="G105" i="31"/>
  <c r="G107" i="31"/>
  <c r="G108" i="31"/>
  <c r="G137" i="31"/>
  <c r="G109" i="30"/>
  <c r="G106" i="30"/>
  <c r="G104" i="30"/>
  <c r="G105" i="30"/>
  <c r="G107" i="30"/>
  <c r="G108" i="30"/>
  <c r="G109" i="29"/>
  <c r="G106" i="29"/>
  <c r="G104" i="29"/>
  <c r="G107" i="29"/>
  <c r="G105" i="29"/>
  <c r="G108" i="29"/>
  <c r="G109" i="28"/>
  <c r="G106" i="28"/>
  <c r="G104" i="28"/>
  <c r="G105" i="28"/>
  <c r="G107" i="28"/>
  <c r="G108" i="28"/>
  <c r="G109" i="27"/>
  <c r="G106" i="27"/>
  <c r="G104" i="27"/>
  <c r="G105" i="27"/>
  <c r="G107" i="27"/>
  <c r="G108" i="27"/>
  <c r="G137" i="27"/>
  <c r="G137" i="26"/>
  <c r="G109" i="26"/>
  <c r="G106" i="26"/>
  <c r="G104" i="26"/>
  <c r="G105" i="26"/>
  <c r="G107" i="26"/>
  <c r="G108" i="26"/>
  <c r="G109" i="25"/>
  <c r="G106" i="25"/>
  <c r="G104" i="25"/>
  <c r="G105" i="25"/>
  <c r="G107" i="25"/>
  <c r="G108" i="25"/>
  <c r="G137" i="25"/>
  <c r="G109" i="22"/>
  <c r="G106" i="22"/>
  <c r="G104" i="22"/>
  <c r="G105" i="22"/>
  <c r="G107" i="22"/>
  <c r="G108" i="22"/>
  <c r="G109" i="21"/>
  <c r="G106" i="21"/>
  <c r="G104" i="21"/>
  <c r="G105" i="21"/>
  <c r="G107" i="21"/>
  <c r="G108" i="21"/>
  <c r="G109" i="20"/>
  <c r="G106" i="20"/>
  <c r="G104" i="20"/>
  <c r="G105" i="20"/>
  <c r="G107" i="20"/>
  <c r="G108" i="20"/>
  <c r="G137" i="20"/>
  <c r="G109" i="19"/>
  <c r="G106" i="19"/>
  <c r="G104" i="19"/>
  <c r="G107" i="19"/>
  <c r="G105" i="19"/>
  <c r="G108" i="19"/>
  <c r="G137" i="19"/>
  <c r="G109" i="14"/>
  <c r="G106" i="14"/>
  <c r="G104" i="14"/>
  <c r="G107" i="14"/>
  <c r="G105" i="14"/>
  <c r="G108" i="14"/>
  <c r="G109" i="13"/>
  <c r="G106" i="13"/>
  <c r="G104" i="13"/>
  <c r="G105" i="13"/>
  <c r="G107" i="13"/>
  <c r="G108" i="13"/>
  <c r="G137" i="13"/>
  <c r="G109" i="12"/>
  <c r="G106" i="12"/>
  <c r="G104" i="12"/>
  <c r="G105" i="12"/>
  <c r="G108" i="12"/>
  <c r="G107" i="12"/>
  <c r="G109" i="11"/>
  <c r="G106" i="11"/>
  <c r="G104" i="11"/>
  <c r="G105" i="11"/>
  <c r="G107" i="11"/>
  <c r="G108" i="11"/>
  <c r="G137" i="11"/>
  <c r="G109" i="10"/>
  <c r="G106" i="10"/>
  <c r="G104" i="10"/>
  <c r="G107" i="10"/>
  <c r="G105" i="10"/>
  <c r="G108" i="10"/>
  <c r="G109" i="9"/>
  <c r="G106" i="9"/>
  <c r="G104" i="9"/>
  <c r="G107" i="9"/>
  <c r="G108" i="9"/>
  <c r="G105" i="9"/>
  <c r="G137" i="9"/>
  <c r="G109" i="8"/>
  <c r="G106" i="8"/>
  <c r="G104" i="8"/>
  <c r="G105" i="8"/>
  <c r="G107" i="8"/>
  <c r="G108" i="8"/>
  <c r="G109" i="6"/>
  <c r="G106" i="6"/>
  <c r="G104" i="6"/>
  <c r="G105" i="6"/>
  <c r="G107" i="6"/>
  <c r="G108" i="6"/>
  <c r="G109" i="5"/>
  <c r="G106" i="5"/>
  <c r="G104" i="5"/>
  <c r="G107" i="5"/>
  <c r="G105" i="5"/>
  <c r="G108" i="5"/>
  <c r="G137" i="5"/>
  <c r="G109" i="4"/>
  <c r="G106" i="4"/>
  <c r="G104" i="4"/>
  <c r="G105" i="4"/>
  <c r="G107" i="4"/>
  <c r="G108" i="4"/>
  <c r="G109" i="3"/>
  <c r="G106" i="3"/>
  <c r="G104" i="3"/>
  <c r="G105" i="3"/>
  <c r="G107" i="3"/>
  <c r="G108" i="3"/>
  <c r="G110" i="31" l="1"/>
  <c r="G110" i="30"/>
  <c r="G110" i="29"/>
  <c r="G110" i="28"/>
  <c r="G110" i="27"/>
  <c r="G110" i="26"/>
  <c r="G110" i="25"/>
  <c r="G110" i="22"/>
  <c r="G110" i="21"/>
  <c r="G110" i="20"/>
  <c r="G110" i="19"/>
  <c r="G110" i="14"/>
  <c r="G110" i="13"/>
  <c r="G110" i="12"/>
  <c r="G110" i="11"/>
  <c r="G110" i="10"/>
  <c r="G110" i="9"/>
  <c r="G110" i="8"/>
  <c r="G110" i="6"/>
  <c r="G110" i="5"/>
  <c r="G110" i="4"/>
  <c r="G110" i="3"/>
  <c r="B31" i="23"/>
  <c r="AB45" i="2" l="1"/>
  <c r="G140" i="2" l="1"/>
  <c r="G135" i="2"/>
  <c r="G32" i="2"/>
  <c r="N118" i="2" l="1"/>
  <c r="K70" i="33"/>
  <c r="K79" i="33"/>
  <c r="K78" i="33"/>
  <c r="K77" i="33"/>
  <c r="K76" i="33"/>
  <c r="K75" i="33"/>
  <c r="K74" i="33"/>
  <c r="K73" i="33"/>
  <c r="K72" i="33"/>
  <c r="K71" i="33"/>
  <c r="D24" i="33"/>
  <c r="G24" i="33"/>
  <c r="J24" i="33" l="1"/>
  <c r="N110" i="2" l="1"/>
  <c r="N108" i="2"/>
  <c r="G103" i="2"/>
  <c r="D32" i="2"/>
  <c r="J24" i="2"/>
  <c r="J23" i="2"/>
  <c r="N139" i="2" l="1"/>
  <c r="N138" i="2"/>
  <c r="N137" i="2"/>
  <c r="N136" i="2"/>
  <c r="N135" i="2"/>
  <c r="N134" i="2"/>
  <c r="N133" i="2"/>
  <c r="N132" i="2"/>
  <c r="N131" i="2"/>
  <c r="N109" i="2"/>
  <c r="N107" i="2"/>
  <c r="N106" i="2"/>
  <c r="N105" i="2"/>
  <c r="N104" i="2"/>
  <c r="N103" i="2"/>
  <c r="N102" i="2"/>
  <c r="M95" i="2" s="1"/>
  <c r="M96" i="2"/>
  <c r="F96" i="2"/>
  <c r="F95" i="2"/>
  <c r="M94" i="2"/>
  <c r="F94" i="2"/>
  <c r="M93" i="2"/>
  <c r="F93" i="2"/>
  <c r="M92" i="2"/>
  <c r="F92" i="2"/>
  <c r="M91" i="2"/>
  <c r="F91" i="2"/>
  <c r="M90" i="2"/>
  <c r="F90" i="2"/>
  <c r="M89" i="2"/>
  <c r="F89" i="2"/>
  <c r="M88" i="2"/>
  <c r="F88" i="2"/>
  <c r="M87" i="2"/>
  <c r="F87" i="2"/>
  <c r="M86" i="2"/>
  <c r="F86" i="2"/>
  <c r="M85" i="2"/>
  <c r="F85" i="2"/>
  <c r="AC47" i="2" l="1"/>
  <c r="AB46" i="2"/>
  <c r="AB44" i="2" l="1"/>
  <c r="AC44" i="2"/>
  <c r="AC46" i="2"/>
  <c r="AC45" i="2"/>
  <c r="AB47" i="2"/>
  <c r="AE45" i="2"/>
  <c r="AE47" i="2"/>
  <c r="AH47" i="2" s="1"/>
  <c r="AE46" i="2"/>
  <c r="AH46" i="2" s="1"/>
  <c r="AF45" i="2"/>
  <c r="AI45" i="2" s="1"/>
  <c r="AF46" i="2"/>
  <c r="AH45" i="2"/>
  <c r="AI46" i="2" l="1"/>
  <c r="AF44" i="2"/>
  <c r="AI44" i="2" s="1"/>
  <c r="AE44" i="2"/>
  <c r="AH44" i="2" s="1"/>
  <c r="B38" i="33" l="1"/>
  <c r="X57" i="2" l="1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D57" i="2"/>
  <c r="C57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Y55" i="2"/>
  <c r="Y54" i="2"/>
  <c r="Y53" i="2"/>
  <c r="Y52" i="2"/>
  <c r="F32" i="2"/>
  <c r="E32" i="2"/>
  <c r="C32" i="2"/>
  <c r="B32" i="2"/>
  <c r="I31" i="2"/>
  <c r="P157" i="2" s="1"/>
  <c r="H31" i="2"/>
  <c r="I30" i="2"/>
  <c r="H30" i="2"/>
  <c r="I29" i="2"/>
  <c r="H29" i="2"/>
  <c r="I28" i="2"/>
  <c r="H28" i="2"/>
  <c r="I27" i="2"/>
  <c r="P153" i="2" s="1"/>
  <c r="H27" i="2"/>
  <c r="I26" i="2"/>
  <c r="H26" i="2"/>
  <c r="I25" i="2"/>
  <c r="H25" i="2"/>
  <c r="I24" i="2"/>
  <c r="H24" i="2"/>
  <c r="I23" i="2"/>
  <c r="G132" i="2" s="1"/>
  <c r="B33" i="23" s="1"/>
  <c r="H23" i="2"/>
  <c r="J22" i="2"/>
  <c r="I22" i="2"/>
  <c r="H22" i="2"/>
  <c r="J21" i="2"/>
  <c r="I21" i="2"/>
  <c r="H21" i="2"/>
  <c r="J20" i="2"/>
  <c r="I20" i="2"/>
  <c r="H20" i="2"/>
  <c r="J19" i="2"/>
  <c r="I19" i="2"/>
  <c r="H19" i="2"/>
  <c r="J18" i="2"/>
  <c r="I18" i="2"/>
  <c r="H18" i="2"/>
  <c r="J17" i="2"/>
  <c r="I17" i="2"/>
  <c r="H17" i="2"/>
  <c r="J16" i="2"/>
  <c r="I16" i="2"/>
  <c r="H16" i="2"/>
  <c r="J15" i="2"/>
  <c r="I15" i="2"/>
  <c r="H15" i="2"/>
  <c r="I14" i="2"/>
  <c r="H14" i="2"/>
  <c r="I13" i="2"/>
  <c r="H13" i="2"/>
  <c r="I12" i="2"/>
  <c r="H12" i="2"/>
  <c r="I11" i="2"/>
  <c r="H11" i="2"/>
  <c r="I10" i="2"/>
  <c r="H10" i="2"/>
  <c r="G121" i="2" l="1"/>
  <c r="P152" i="2"/>
  <c r="P154" i="2"/>
  <c r="P156" i="2"/>
  <c r="G124" i="2"/>
  <c r="G122" i="2"/>
  <c r="P150" i="2"/>
  <c r="G133" i="2"/>
  <c r="B34" i="23" s="1"/>
  <c r="P141" i="2"/>
  <c r="P151" i="2"/>
  <c r="P155" i="2"/>
  <c r="J32" i="2"/>
  <c r="G138" i="2" s="1"/>
  <c r="G113" i="2"/>
  <c r="G117" i="2"/>
  <c r="P140" i="2"/>
  <c r="P143" i="2"/>
  <c r="P167" i="2"/>
  <c r="O166" i="2"/>
  <c r="N165" i="2"/>
  <c r="P163" i="2"/>
  <c r="O162" i="2"/>
  <c r="N161" i="2"/>
  <c r="P159" i="2"/>
  <c r="O116" i="2"/>
  <c r="N115" i="2"/>
  <c r="O167" i="2"/>
  <c r="N166" i="2"/>
  <c r="P164" i="2"/>
  <c r="O163" i="2"/>
  <c r="N162" i="2"/>
  <c r="P160" i="2"/>
  <c r="O159" i="2"/>
  <c r="N116" i="2"/>
  <c r="N167" i="2"/>
  <c r="P165" i="2"/>
  <c r="O164" i="2"/>
  <c r="N163" i="2"/>
  <c r="P161" i="2"/>
  <c r="O160" i="2"/>
  <c r="N159" i="2"/>
  <c r="O114" i="2"/>
  <c r="P166" i="2"/>
  <c r="O165" i="2"/>
  <c r="N164" i="2"/>
  <c r="P162" i="2"/>
  <c r="O161" i="2"/>
  <c r="N160" i="2"/>
  <c r="O115" i="2"/>
  <c r="N114" i="2"/>
  <c r="AF47" i="2"/>
  <c r="AI47" i="2" s="1"/>
  <c r="P114" i="2"/>
  <c r="P115" i="2"/>
  <c r="P116" i="2"/>
  <c r="O151" i="2"/>
  <c r="N151" i="2"/>
  <c r="O155" i="2"/>
  <c r="N155" i="2"/>
  <c r="O153" i="2"/>
  <c r="N153" i="2"/>
  <c r="O157" i="2"/>
  <c r="N157" i="2"/>
  <c r="O150" i="2"/>
  <c r="N150" i="2"/>
  <c r="N152" i="2"/>
  <c r="O152" i="2"/>
  <c r="O154" i="2"/>
  <c r="N154" i="2"/>
  <c r="N156" i="2"/>
  <c r="O156" i="2"/>
  <c r="O141" i="2"/>
  <c r="N141" i="2"/>
  <c r="O142" i="2"/>
  <c r="N142" i="2"/>
  <c r="O145" i="2"/>
  <c r="P146" i="2"/>
  <c r="G129" i="2"/>
  <c r="O149" i="2"/>
  <c r="N149" i="2"/>
  <c r="P142" i="2"/>
  <c r="G125" i="2"/>
  <c r="G112" i="2"/>
  <c r="O144" i="2"/>
  <c r="N144" i="2"/>
  <c r="G128" i="2"/>
  <c r="P145" i="2"/>
  <c r="G116" i="2"/>
  <c r="O148" i="2"/>
  <c r="N148" i="2"/>
  <c r="P149" i="2"/>
  <c r="N117" i="2"/>
  <c r="N129" i="2"/>
  <c r="N127" i="2"/>
  <c r="N125" i="2"/>
  <c r="N123" i="2"/>
  <c r="N121" i="2"/>
  <c r="N128" i="2"/>
  <c r="N126" i="2"/>
  <c r="N124" i="2"/>
  <c r="N122" i="2"/>
  <c r="O117" i="2"/>
  <c r="O140" i="2"/>
  <c r="N140" i="2"/>
  <c r="G111" i="2"/>
  <c r="P144" i="2"/>
  <c r="G127" i="2"/>
  <c r="G115" i="2"/>
  <c r="O147" i="2"/>
  <c r="N147" i="2"/>
  <c r="P148" i="2"/>
  <c r="G131" i="2"/>
  <c r="G119" i="2"/>
  <c r="P117" i="2"/>
  <c r="O143" i="2"/>
  <c r="N143" i="2"/>
  <c r="G126" i="2"/>
  <c r="G114" i="2"/>
  <c r="O146" i="2"/>
  <c r="G130" i="2"/>
  <c r="P147" i="2"/>
  <c r="G118" i="2"/>
  <c r="Y57" i="2"/>
  <c r="Y56" i="2"/>
  <c r="H32" i="2"/>
  <c r="I32" i="2"/>
  <c r="B26" i="23" l="1"/>
  <c r="G134" i="2"/>
  <c r="G136" i="2" s="1"/>
  <c r="G123" i="2"/>
  <c r="G102" i="2"/>
  <c r="P113" i="2"/>
  <c r="N113" i="2"/>
  <c r="O113" i="2"/>
  <c r="G139" i="2"/>
  <c r="G109" i="2" l="1"/>
  <c r="G104" i="2"/>
  <c r="G106" i="2"/>
  <c r="G105" i="2"/>
  <c r="G108" i="2"/>
  <c r="G107" i="2"/>
  <c r="G137" i="2"/>
  <c r="G110" i="2" l="1"/>
  <c r="B27" i="23" l="1"/>
  <c r="B10" i="33" l="1"/>
  <c r="V55" i="23" l="1"/>
  <c r="E13" i="23" l="1"/>
  <c r="D13" i="23"/>
  <c r="C13" i="23"/>
  <c r="C14" i="23"/>
  <c r="D14" i="23"/>
  <c r="E14" i="23"/>
  <c r="V53" i="33" l="1"/>
  <c r="F31" i="33" l="1"/>
  <c r="E31" i="33"/>
  <c r="F30" i="33"/>
  <c r="E30" i="33"/>
  <c r="F29" i="33"/>
  <c r="E29" i="33"/>
  <c r="F28" i="33"/>
  <c r="E28" i="33"/>
  <c r="F27" i="33"/>
  <c r="E27" i="33"/>
  <c r="F26" i="33"/>
  <c r="E26" i="33"/>
  <c r="F25" i="33"/>
  <c r="E25" i="33"/>
  <c r="F24" i="33"/>
  <c r="E24" i="33"/>
  <c r="F23" i="33"/>
  <c r="E23" i="33"/>
  <c r="F22" i="33"/>
  <c r="E22" i="33"/>
  <c r="F21" i="33"/>
  <c r="E21" i="33"/>
  <c r="F20" i="33"/>
  <c r="E20" i="33"/>
  <c r="F19" i="33"/>
  <c r="E19" i="33"/>
  <c r="F18" i="33"/>
  <c r="E18" i="33"/>
  <c r="F17" i="33"/>
  <c r="E17" i="33"/>
  <c r="F16" i="33"/>
  <c r="E16" i="33"/>
  <c r="F15" i="33"/>
  <c r="E15" i="33"/>
  <c r="F14" i="33"/>
  <c r="E14" i="33"/>
  <c r="F13" i="33"/>
  <c r="E13" i="33"/>
  <c r="F12" i="33"/>
  <c r="E12" i="33"/>
  <c r="F11" i="33"/>
  <c r="E11" i="33"/>
  <c r="F10" i="33"/>
  <c r="E10" i="33"/>
  <c r="C10" i="33"/>
  <c r="C31" i="33"/>
  <c r="B31" i="33"/>
  <c r="C30" i="33"/>
  <c r="B30" i="33"/>
  <c r="C29" i="33"/>
  <c r="B29" i="33"/>
  <c r="C28" i="33"/>
  <c r="B28" i="33"/>
  <c r="C27" i="33"/>
  <c r="B27" i="33"/>
  <c r="C26" i="33"/>
  <c r="B26" i="33"/>
  <c r="C25" i="33"/>
  <c r="B25" i="33"/>
  <c r="C24" i="33"/>
  <c r="B24" i="33"/>
  <c r="C23" i="33"/>
  <c r="B23" i="33"/>
  <c r="C22" i="33"/>
  <c r="B22" i="33"/>
  <c r="C21" i="33"/>
  <c r="B21" i="33"/>
  <c r="C20" i="33"/>
  <c r="B20" i="33"/>
  <c r="C19" i="33"/>
  <c r="B19" i="33"/>
  <c r="C18" i="33"/>
  <c r="B18" i="33"/>
  <c r="C17" i="33"/>
  <c r="B17" i="33"/>
  <c r="C16" i="33"/>
  <c r="B16" i="33"/>
  <c r="C15" i="33"/>
  <c r="B15" i="33"/>
  <c r="C14" i="33"/>
  <c r="B14" i="33"/>
  <c r="C13" i="33"/>
  <c r="B13" i="33"/>
  <c r="C12" i="33"/>
  <c r="B12" i="33"/>
  <c r="C11" i="33"/>
  <c r="B11" i="33"/>
  <c r="B32" i="33" l="1"/>
  <c r="I12" i="33" l="1"/>
  <c r="H12" i="33"/>
  <c r="U13" i="23" l="1"/>
  <c r="Q13" i="23"/>
  <c r="N13" i="23"/>
  <c r="J13" i="23"/>
  <c r="F13" i="23"/>
  <c r="B13" i="23"/>
  <c r="X13" i="23" l="1"/>
  <c r="H13" i="23"/>
  <c r="L13" i="23"/>
  <c r="S13" i="23"/>
  <c r="W13" i="23"/>
  <c r="G13" i="23"/>
  <c r="I13" i="23"/>
  <c r="K13" i="23"/>
  <c r="M13" i="23"/>
  <c r="O13" i="23"/>
  <c r="P13" i="23"/>
  <c r="R13" i="23"/>
  <c r="T13" i="23"/>
  <c r="V13" i="23"/>
  <c r="J79" i="33"/>
  <c r="I79" i="33"/>
  <c r="H79" i="33"/>
  <c r="G79" i="33"/>
  <c r="F79" i="33"/>
  <c r="E79" i="33"/>
  <c r="D79" i="33"/>
  <c r="C79" i="33"/>
  <c r="J78" i="33"/>
  <c r="I78" i="33"/>
  <c r="H78" i="33"/>
  <c r="G78" i="33"/>
  <c r="F78" i="33"/>
  <c r="E78" i="33"/>
  <c r="D78" i="33"/>
  <c r="C78" i="33"/>
  <c r="J77" i="33"/>
  <c r="I77" i="33"/>
  <c r="H77" i="33"/>
  <c r="G77" i="33"/>
  <c r="F77" i="33"/>
  <c r="E77" i="33"/>
  <c r="D77" i="33"/>
  <c r="C77" i="33"/>
  <c r="J76" i="33"/>
  <c r="I76" i="33"/>
  <c r="H76" i="33"/>
  <c r="G76" i="33"/>
  <c r="F76" i="33"/>
  <c r="E76" i="33"/>
  <c r="D76" i="33"/>
  <c r="C76" i="33"/>
  <c r="J75" i="33"/>
  <c r="I75" i="33"/>
  <c r="H75" i="33"/>
  <c r="G75" i="33"/>
  <c r="F75" i="33"/>
  <c r="E75" i="33"/>
  <c r="D75" i="33"/>
  <c r="C75" i="33"/>
  <c r="J74" i="33"/>
  <c r="I74" i="33"/>
  <c r="H74" i="33"/>
  <c r="G74" i="33"/>
  <c r="F74" i="33"/>
  <c r="E74" i="33"/>
  <c r="D74" i="33"/>
  <c r="C74" i="33"/>
  <c r="J73" i="33"/>
  <c r="I73" i="33"/>
  <c r="H73" i="33"/>
  <c r="G73" i="33"/>
  <c r="F73" i="33"/>
  <c r="E73" i="33"/>
  <c r="D73" i="33"/>
  <c r="C73" i="33"/>
  <c r="J72" i="33"/>
  <c r="I72" i="33"/>
  <c r="H72" i="33"/>
  <c r="G72" i="33"/>
  <c r="F72" i="33"/>
  <c r="E72" i="33"/>
  <c r="D72" i="33"/>
  <c r="C72" i="33"/>
  <c r="J71" i="33"/>
  <c r="I71" i="33"/>
  <c r="H71" i="33"/>
  <c r="G71" i="33"/>
  <c r="F71" i="33"/>
  <c r="E71" i="33"/>
  <c r="D71" i="33"/>
  <c r="C71" i="33"/>
  <c r="J70" i="33"/>
  <c r="I70" i="33"/>
  <c r="H70" i="33"/>
  <c r="G70" i="33"/>
  <c r="F70" i="33"/>
  <c r="E70" i="33"/>
  <c r="D70" i="33"/>
  <c r="C70" i="33"/>
  <c r="H66" i="33"/>
  <c r="H65" i="33"/>
  <c r="K66" i="33"/>
  <c r="J66" i="33"/>
  <c r="K65" i="33"/>
  <c r="J65" i="33"/>
  <c r="K64" i="33"/>
  <c r="J64" i="33"/>
  <c r="I64" i="33"/>
  <c r="H64" i="33"/>
  <c r="G64" i="33"/>
  <c r="F64" i="33"/>
  <c r="E66" i="33"/>
  <c r="D66" i="33"/>
  <c r="C66" i="33"/>
  <c r="E65" i="33"/>
  <c r="D65" i="33"/>
  <c r="C65" i="33"/>
  <c r="E64" i="33"/>
  <c r="D64" i="33"/>
  <c r="C64" i="33"/>
  <c r="K63" i="33"/>
  <c r="J63" i="33"/>
  <c r="K62" i="33"/>
  <c r="J62" i="33"/>
  <c r="H63" i="33"/>
  <c r="H62" i="33"/>
  <c r="E63" i="33"/>
  <c r="D63" i="33"/>
  <c r="C63" i="33"/>
  <c r="E62" i="33"/>
  <c r="D62" i="33"/>
  <c r="C62" i="33"/>
  <c r="K61" i="33"/>
  <c r="J61" i="33"/>
  <c r="I61" i="33"/>
  <c r="H61" i="33"/>
  <c r="G61" i="33"/>
  <c r="F61" i="33"/>
  <c r="E61" i="33"/>
  <c r="D61" i="33"/>
  <c r="C61" i="33"/>
  <c r="X55" i="33"/>
  <c r="W55" i="33"/>
  <c r="V55" i="33"/>
  <c r="V57" i="33" s="1"/>
  <c r="U55" i="33"/>
  <c r="T55" i="33"/>
  <c r="S55" i="33"/>
  <c r="R55" i="33"/>
  <c r="Q55" i="33"/>
  <c r="P55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X54" i="33"/>
  <c r="W54" i="33"/>
  <c r="V54" i="33"/>
  <c r="U54" i="33"/>
  <c r="T54" i="33"/>
  <c r="S54" i="33"/>
  <c r="R54" i="33"/>
  <c r="Q54" i="33"/>
  <c r="P54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X53" i="33"/>
  <c r="X57" i="33" s="1"/>
  <c r="W53" i="33"/>
  <c r="W57" i="33" s="1"/>
  <c r="U53" i="33"/>
  <c r="T53" i="33"/>
  <c r="S53" i="33"/>
  <c r="R53" i="33"/>
  <c r="Q53" i="33"/>
  <c r="P53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X52" i="33"/>
  <c r="W52" i="33"/>
  <c r="V52" i="33"/>
  <c r="U52" i="33"/>
  <c r="T52" i="33"/>
  <c r="S52" i="33"/>
  <c r="R52" i="33"/>
  <c r="Q52" i="33"/>
  <c r="P52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C52" i="33"/>
  <c r="Z47" i="33"/>
  <c r="Y47" i="33"/>
  <c r="X47" i="33"/>
  <c r="W47" i="33"/>
  <c r="V47" i="33"/>
  <c r="U47" i="33"/>
  <c r="S47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B47" i="33"/>
  <c r="Z46" i="33"/>
  <c r="Y46" i="33"/>
  <c r="X46" i="33"/>
  <c r="W46" i="33"/>
  <c r="V46" i="33"/>
  <c r="U46" i="33"/>
  <c r="S46" i="33"/>
  <c r="R46" i="33"/>
  <c r="Q46" i="33"/>
  <c r="P46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B46" i="33"/>
  <c r="Z45" i="33"/>
  <c r="Y45" i="33"/>
  <c r="X45" i="33"/>
  <c r="W45" i="33"/>
  <c r="V45" i="33"/>
  <c r="U45" i="33"/>
  <c r="S45" i="33"/>
  <c r="R45" i="33"/>
  <c r="Q45" i="33"/>
  <c r="P45" i="33"/>
  <c r="O45" i="33"/>
  <c r="N45" i="33"/>
  <c r="M45" i="33"/>
  <c r="L45" i="33"/>
  <c r="K45" i="33"/>
  <c r="J45" i="33"/>
  <c r="I45" i="33"/>
  <c r="H45" i="33"/>
  <c r="G45" i="33"/>
  <c r="F45" i="33"/>
  <c r="E45" i="33"/>
  <c r="D45" i="33"/>
  <c r="C45" i="33"/>
  <c r="B45" i="33"/>
  <c r="Z44" i="33"/>
  <c r="Y44" i="33"/>
  <c r="X44" i="33"/>
  <c r="W44" i="33"/>
  <c r="V44" i="33"/>
  <c r="U44" i="33"/>
  <c r="S44" i="33"/>
  <c r="R44" i="33"/>
  <c r="Q44" i="33"/>
  <c r="P44" i="33"/>
  <c r="O44" i="33"/>
  <c r="N44" i="33"/>
  <c r="M44" i="33"/>
  <c r="L44" i="33"/>
  <c r="K44" i="33"/>
  <c r="J44" i="33"/>
  <c r="I44" i="33"/>
  <c r="H44" i="33"/>
  <c r="G44" i="33"/>
  <c r="F44" i="33"/>
  <c r="E44" i="33"/>
  <c r="D44" i="33"/>
  <c r="C44" i="33"/>
  <c r="B44" i="33"/>
  <c r="AF38" i="33"/>
  <c r="AE38" i="33"/>
  <c r="AF37" i="33"/>
  <c r="AE37" i="33"/>
  <c r="AB39" i="33"/>
  <c r="AA39" i="33"/>
  <c r="Z39" i="33"/>
  <c r="Y39" i="33"/>
  <c r="X39" i="33"/>
  <c r="W39" i="33"/>
  <c r="V39" i="33"/>
  <c r="U39" i="33"/>
  <c r="T39" i="33"/>
  <c r="S39" i="33"/>
  <c r="R39" i="33"/>
  <c r="Q39" i="33"/>
  <c r="P39" i="33"/>
  <c r="O39" i="33"/>
  <c r="N39" i="33"/>
  <c r="M39" i="33"/>
  <c r="L39" i="33"/>
  <c r="AB38" i="33"/>
  <c r="AA38" i="33"/>
  <c r="Z38" i="33"/>
  <c r="Y38" i="33"/>
  <c r="X38" i="33"/>
  <c r="W38" i="33"/>
  <c r="V38" i="33"/>
  <c r="U38" i="33"/>
  <c r="T38" i="33"/>
  <c r="S38" i="33"/>
  <c r="R38" i="33"/>
  <c r="Q38" i="33"/>
  <c r="P38" i="33"/>
  <c r="O38" i="33"/>
  <c r="N38" i="33"/>
  <c r="M38" i="33"/>
  <c r="L38" i="33"/>
  <c r="K39" i="33"/>
  <c r="J39" i="33"/>
  <c r="I39" i="33"/>
  <c r="H39" i="33"/>
  <c r="G39" i="33"/>
  <c r="F39" i="33"/>
  <c r="E39" i="33"/>
  <c r="D39" i="33"/>
  <c r="C39" i="33"/>
  <c r="B39" i="33"/>
  <c r="K38" i="33"/>
  <c r="J38" i="33"/>
  <c r="I38" i="33"/>
  <c r="H38" i="33"/>
  <c r="G38" i="33"/>
  <c r="F38" i="33"/>
  <c r="E38" i="33"/>
  <c r="D38" i="33"/>
  <c r="C38" i="33"/>
  <c r="G23" i="33"/>
  <c r="G22" i="33"/>
  <c r="G21" i="33"/>
  <c r="G20" i="33"/>
  <c r="G19" i="33"/>
  <c r="G18" i="33"/>
  <c r="G17" i="33"/>
  <c r="G16" i="33"/>
  <c r="G15" i="33"/>
  <c r="F32" i="33"/>
  <c r="D23" i="33"/>
  <c r="D22" i="33"/>
  <c r="D21" i="33"/>
  <c r="D20" i="33"/>
  <c r="D19" i="33"/>
  <c r="D18" i="33"/>
  <c r="D17" i="33"/>
  <c r="D16" i="33"/>
  <c r="D15" i="33"/>
  <c r="H26" i="33"/>
  <c r="H14" i="33"/>
  <c r="H13" i="33"/>
  <c r="C4" i="33"/>
  <c r="C5" i="33"/>
  <c r="B5" i="33"/>
  <c r="B4" i="33"/>
  <c r="H30" i="33"/>
  <c r="I22" i="33"/>
  <c r="X55" i="23"/>
  <c r="X49" i="23"/>
  <c r="X48" i="23"/>
  <c r="X47" i="23"/>
  <c r="X46" i="23"/>
  <c r="X45" i="23"/>
  <c r="X44" i="23"/>
  <c r="X43" i="23"/>
  <c r="X42" i="23"/>
  <c r="X4" i="23"/>
  <c r="W55" i="23"/>
  <c r="W49" i="23"/>
  <c r="W48" i="23"/>
  <c r="W47" i="23"/>
  <c r="W46" i="23"/>
  <c r="W45" i="23"/>
  <c r="W44" i="23"/>
  <c r="W43" i="23"/>
  <c r="W42" i="23"/>
  <c r="W4" i="23"/>
  <c r="V49" i="23"/>
  <c r="V48" i="23"/>
  <c r="V47" i="23"/>
  <c r="V46" i="23"/>
  <c r="V45" i="23"/>
  <c r="V44" i="23"/>
  <c r="V43" i="23"/>
  <c r="V42" i="23"/>
  <c r="V4" i="23"/>
  <c r="V18" i="23"/>
  <c r="U49" i="23"/>
  <c r="U48" i="23"/>
  <c r="U47" i="23"/>
  <c r="U46" i="23"/>
  <c r="U45" i="23"/>
  <c r="U44" i="23"/>
  <c r="U43" i="23"/>
  <c r="U42" i="23"/>
  <c r="U4" i="23"/>
  <c r="U18" i="23"/>
  <c r="T55" i="23"/>
  <c r="T49" i="23"/>
  <c r="T48" i="23"/>
  <c r="T47" i="23"/>
  <c r="T46" i="23"/>
  <c r="T45" i="23"/>
  <c r="T44" i="23"/>
  <c r="T43" i="23"/>
  <c r="T42" i="23"/>
  <c r="T4" i="23"/>
  <c r="T20" i="23"/>
  <c r="T16" i="23"/>
  <c r="S55" i="23"/>
  <c r="S49" i="23"/>
  <c r="S48" i="23"/>
  <c r="S47" i="23"/>
  <c r="S46" i="23"/>
  <c r="S45" i="23"/>
  <c r="S44" i="23"/>
  <c r="S43" i="23"/>
  <c r="S42" i="23"/>
  <c r="S4" i="23"/>
  <c r="S20" i="23"/>
  <c r="S16" i="23"/>
  <c r="R55" i="23"/>
  <c r="R49" i="23"/>
  <c r="R48" i="23"/>
  <c r="R47" i="23"/>
  <c r="R46" i="23"/>
  <c r="R45" i="23"/>
  <c r="R44" i="23"/>
  <c r="R43" i="23"/>
  <c r="R42" i="23"/>
  <c r="R4" i="23"/>
  <c r="M86" i="33" l="1"/>
  <c r="I56" i="33"/>
  <c r="M92" i="33"/>
  <c r="N108" i="33"/>
  <c r="Y47" i="23" s="1"/>
  <c r="M88" i="33"/>
  <c r="F91" i="33"/>
  <c r="F95" i="33"/>
  <c r="M85" i="33"/>
  <c r="N132" i="33"/>
  <c r="Y66" i="23" s="1"/>
  <c r="G140" i="33"/>
  <c r="F92" i="33"/>
  <c r="F96" i="33"/>
  <c r="M87" i="33"/>
  <c r="M90" i="33"/>
  <c r="N106" i="33"/>
  <c r="Y45" i="23" s="1"/>
  <c r="AB45" i="33"/>
  <c r="N102" i="33"/>
  <c r="M95" i="33" s="1"/>
  <c r="N104" i="33"/>
  <c r="N103" i="33"/>
  <c r="Y42" i="23" s="1"/>
  <c r="M94" i="33"/>
  <c r="F90" i="33"/>
  <c r="F88" i="33"/>
  <c r="F86" i="33"/>
  <c r="M96" i="33"/>
  <c r="F94" i="33"/>
  <c r="N131" i="33"/>
  <c r="Y65" i="23" s="1"/>
  <c r="N135" i="33"/>
  <c r="Y69" i="23" s="1"/>
  <c r="N139" i="33"/>
  <c r="Y73" i="23" s="1"/>
  <c r="N110" i="33"/>
  <c r="Y49" i="23" s="1"/>
  <c r="M91" i="33"/>
  <c r="G135" i="33"/>
  <c r="Y36" i="23" s="1"/>
  <c r="N105" i="33"/>
  <c r="Y44" i="23" s="1"/>
  <c r="G131" i="33"/>
  <c r="Y32" i="23" s="1"/>
  <c r="N136" i="33"/>
  <c r="Y70" i="23" s="1"/>
  <c r="G103" i="33"/>
  <c r="M93" i="33"/>
  <c r="F89" i="33"/>
  <c r="F87" i="33"/>
  <c r="F85" i="33"/>
  <c r="N133" i="33"/>
  <c r="Y67" i="23" s="1"/>
  <c r="N137" i="33"/>
  <c r="Y71" i="23" s="1"/>
  <c r="N118" i="33"/>
  <c r="Y55" i="23" s="1"/>
  <c r="N107" i="33"/>
  <c r="Y46" i="23" s="1"/>
  <c r="N109" i="33"/>
  <c r="M89" i="33"/>
  <c r="F93" i="33"/>
  <c r="N134" i="33"/>
  <c r="Y68" i="23" s="1"/>
  <c r="N138" i="33"/>
  <c r="Y72" i="23" s="1"/>
  <c r="AF46" i="33"/>
  <c r="AE46" i="33"/>
  <c r="AE47" i="33"/>
  <c r="AF45" i="33"/>
  <c r="X17" i="23"/>
  <c r="X19" i="23"/>
  <c r="D32" i="33"/>
  <c r="G32" i="33"/>
  <c r="AE44" i="33"/>
  <c r="T53" i="23"/>
  <c r="T52" i="23"/>
  <c r="T51" i="23"/>
  <c r="X16" i="23"/>
  <c r="AF44" i="33"/>
  <c r="AB44" i="33"/>
  <c r="AB46" i="33"/>
  <c r="AB47" i="33"/>
  <c r="AE45" i="33"/>
  <c r="R53" i="23"/>
  <c r="R52" i="23"/>
  <c r="R51" i="23"/>
  <c r="S51" i="23"/>
  <c r="V53" i="23"/>
  <c r="V52" i="23"/>
  <c r="V51" i="23"/>
  <c r="W53" i="23"/>
  <c r="W52" i="23"/>
  <c r="X20" i="23"/>
  <c r="X54" i="23"/>
  <c r="X52" i="23"/>
  <c r="X51" i="23"/>
  <c r="Y4" i="23"/>
  <c r="AC44" i="33"/>
  <c r="AC45" i="33"/>
  <c r="AC46" i="33"/>
  <c r="AC47" i="33"/>
  <c r="Y48" i="23"/>
  <c r="Y43" i="23"/>
  <c r="H56" i="33"/>
  <c r="L56" i="33"/>
  <c r="F57" i="33"/>
  <c r="J57" i="33"/>
  <c r="T57" i="33"/>
  <c r="C56" i="33"/>
  <c r="G56" i="33"/>
  <c r="K56" i="33"/>
  <c r="O56" i="33"/>
  <c r="S56" i="33"/>
  <c r="W56" i="33"/>
  <c r="E57" i="33"/>
  <c r="P140" i="33" s="1"/>
  <c r="I57" i="33"/>
  <c r="M57" i="33"/>
  <c r="Q57" i="33"/>
  <c r="U57" i="33"/>
  <c r="D56" i="33"/>
  <c r="P56" i="33"/>
  <c r="T56" i="33"/>
  <c r="N57" i="33"/>
  <c r="R57" i="33"/>
  <c r="J56" i="33"/>
  <c r="N56" i="33"/>
  <c r="H57" i="33"/>
  <c r="L57" i="33"/>
  <c r="X56" i="33"/>
  <c r="E56" i="33"/>
  <c r="M56" i="33"/>
  <c r="Q56" i="33"/>
  <c r="C57" i="33"/>
  <c r="G57" i="33"/>
  <c r="O57" i="33"/>
  <c r="P148" i="33" s="1"/>
  <c r="S57" i="33"/>
  <c r="S18" i="23"/>
  <c r="U16" i="23"/>
  <c r="U20" i="23"/>
  <c r="W18" i="23"/>
  <c r="T18" i="23"/>
  <c r="V16" i="23"/>
  <c r="V20" i="23"/>
  <c r="X18" i="23"/>
  <c r="D57" i="33"/>
  <c r="F56" i="33"/>
  <c r="P57" i="33"/>
  <c r="R17" i="23"/>
  <c r="R19" i="23"/>
  <c r="W16" i="23"/>
  <c r="W20" i="23"/>
  <c r="U56" i="33"/>
  <c r="K57" i="33"/>
  <c r="V56" i="33"/>
  <c r="R56" i="33"/>
  <c r="J19" i="33"/>
  <c r="R41" i="23"/>
  <c r="T41" i="23"/>
  <c r="V41" i="23"/>
  <c r="X41" i="23"/>
  <c r="S41" i="23"/>
  <c r="U41" i="23"/>
  <c r="W41" i="23"/>
  <c r="X12" i="23"/>
  <c r="X14" i="23"/>
  <c r="W12" i="23"/>
  <c r="V14" i="23"/>
  <c r="S14" i="23"/>
  <c r="R12" i="23"/>
  <c r="Y53" i="33"/>
  <c r="Y55" i="33"/>
  <c r="H21" i="33"/>
  <c r="H24" i="33"/>
  <c r="H28" i="33"/>
  <c r="J17" i="33"/>
  <c r="H10" i="33"/>
  <c r="H11" i="33"/>
  <c r="H15" i="33"/>
  <c r="H17" i="33"/>
  <c r="H18" i="33"/>
  <c r="H19" i="33"/>
  <c r="H20" i="33"/>
  <c r="H22" i="33"/>
  <c r="H23" i="33"/>
  <c r="H25" i="33"/>
  <c r="H27" i="33"/>
  <c r="H29" i="33"/>
  <c r="H31" i="33"/>
  <c r="J15" i="33"/>
  <c r="J21" i="33"/>
  <c r="J23" i="33"/>
  <c r="Y54" i="33"/>
  <c r="I18" i="33"/>
  <c r="G127" i="33" s="1"/>
  <c r="I20" i="33"/>
  <c r="G129" i="33" s="1"/>
  <c r="I11" i="33"/>
  <c r="I13" i="33"/>
  <c r="I14" i="33"/>
  <c r="I15" i="33"/>
  <c r="I17" i="33"/>
  <c r="I19" i="33"/>
  <c r="G128" i="33" s="1"/>
  <c r="I21" i="33"/>
  <c r="G130" i="33" s="1"/>
  <c r="I23" i="33"/>
  <c r="G132" i="33" s="1"/>
  <c r="I24" i="33"/>
  <c r="I25" i="33"/>
  <c r="I26" i="33"/>
  <c r="I27" i="33"/>
  <c r="I28" i="33"/>
  <c r="I29" i="33"/>
  <c r="I30" i="33"/>
  <c r="I31" i="33"/>
  <c r="J18" i="33"/>
  <c r="J20" i="33"/>
  <c r="J22" i="33"/>
  <c r="G118" i="33" s="1"/>
  <c r="I10" i="33"/>
  <c r="E32" i="33"/>
  <c r="I16" i="33"/>
  <c r="J16" i="33"/>
  <c r="C32" i="33"/>
  <c r="H16" i="33"/>
  <c r="R14" i="23"/>
  <c r="R16" i="23"/>
  <c r="R18" i="23"/>
  <c r="R20" i="23"/>
  <c r="R54" i="23"/>
  <c r="S12" i="23"/>
  <c r="S15" i="23"/>
  <c r="S17" i="23"/>
  <c r="S19" i="23"/>
  <c r="T12" i="23"/>
  <c r="T15" i="23"/>
  <c r="T17" i="23"/>
  <c r="T19" i="23"/>
  <c r="U12" i="23"/>
  <c r="U15" i="23"/>
  <c r="U17" i="23"/>
  <c r="U19" i="23"/>
  <c r="U55" i="23"/>
  <c r="V12" i="23"/>
  <c r="V15" i="23"/>
  <c r="V17" i="23"/>
  <c r="V19" i="23"/>
  <c r="W15" i="23"/>
  <c r="W17" i="23"/>
  <c r="W19" i="23"/>
  <c r="X15" i="23"/>
  <c r="Y52" i="33"/>
  <c r="X53" i="23"/>
  <c r="W14" i="23"/>
  <c r="W51" i="23"/>
  <c r="W54" i="23"/>
  <c r="V54" i="23"/>
  <c r="U14" i="23"/>
  <c r="T14" i="23"/>
  <c r="T54" i="23"/>
  <c r="S52" i="23"/>
  <c r="S53" i="23"/>
  <c r="S54" i="23"/>
  <c r="R15" i="23"/>
  <c r="M97" i="33" l="1"/>
  <c r="G116" i="33"/>
  <c r="Y17" i="23" s="1"/>
  <c r="G114" i="33"/>
  <c r="Y15" i="23" s="1"/>
  <c r="G119" i="33"/>
  <c r="Y20" i="23" s="1"/>
  <c r="G124" i="33"/>
  <c r="Y25" i="23" s="1"/>
  <c r="G122" i="33"/>
  <c r="Y23" i="23" s="1"/>
  <c r="G126" i="33"/>
  <c r="Y27" i="23" s="1"/>
  <c r="O115" i="33"/>
  <c r="O151" i="33"/>
  <c r="N151" i="33"/>
  <c r="P152" i="33"/>
  <c r="O150" i="33"/>
  <c r="N150" i="33"/>
  <c r="O157" i="33"/>
  <c r="N157" i="33"/>
  <c r="O149" i="33"/>
  <c r="N149" i="33"/>
  <c r="P146" i="33"/>
  <c r="N152" i="33"/>
  <c r="O152" i="33"/>
  <c r="O117" i="33"/>
  <c r="O116" i="33"/>
  <c r="O114" i="33"/>
  <c r="N117" i="33"/>
  <c r="Y54" i="23" s="1"/>
  <c r="N116" i="33"/>
  <c r="Y53" i="23" s="1"/>
  <c r="N115" i="33"/>
  <c r="Y52" i="23" s="1"/>
  <c r="N114" i="33"/>
  <c r="Y51" i="23" s="1"/>
  <c r="P141" i="33"/>
  <c r="P166" i="33"/>
  <c r="O166" i="33"/>
  <c r="N124" i="33"/>
  <c r="Y59" i="23" s="1"/>
  <c r="G125" i="33"/>
  <c r="G134" i="33" s="1"/>
  <c r="Y35" i="23" s="1"/>
  <c r="O165" i="33"/>
  <c r="N165" i="33"/>
  <c r="P161" i="33"/>
  <c r="O164" i="33"/>
  <c r="O160" i="33"/>
  <c r="P155" i="33"/>
  <c r="O167" i="33"/>
  <c r="O163" i="33"/>
  <c r="N121" i="33"/>
  <c r="Y56" i="23" s="1"/>
  <c r="G113" i="33"/>
  <c r="Y14" i="23" s="1"/>
  <c r="O155" i="33"/>
  <c r="N155" i="33"/>
  <c r="P149" i="33"/>
  <c r="O146" i="33"/>
  <c r="N146" i="33"/>
  <c r="P145" i="33"/>
  <c r="P151" i="33"/>
  <c r="P143" i="33"/>
  <c r="N148" i="33"/>
  <c r="O148" i="33"/>
  <c r="P153" i="33"/>
  <c r="O145" i="33"/>
  <c r="N145" i="33"/>
  <c r="N166" i="33"/>
  <c r="P162" i="33"/>
  <c r="O162" i="33"/>
  <c r="N127" i="33"/>
  <c r="Y62" i="23" s="1"/>
  <c r="N161" i="33"/>
  <c r="P164" i="33"/>
  <c r="N129" i="33"/>
  <c r="Y64" i="23" s="1"/>
  <c r="P167" i="33"/>
  <c r="N159" i="33"/>
  <c r="G112" i="33"/>
  <c r="Y13" i="23" s="1"/>
  <c r="G117" i="33"/>
  <c r="Y18" i="23" s="1"/>
  <c r="P144" i="33"/>
  <c r="O141" i="33"/>
  <c r="N141" i="33"/>
  <c r="O143" i="33"/>
  <c r="N143" i="33"/>
  <c r="P142" i="33"/>
  <c r="P147" i="33"/>
  <c r="P154" i="33"/>
  <c r="N144" i="33"/>
  <c r="O144" i="33"/>
  <c r="O142" i="33"/>
  <c r="N142" i="33"/>
  <c r="N128" i="33"/>
  <c r="Y63" i="23" s="1"/>
  <c r="P157" i="33"/>
  <c r="G133" i="33"/>
  <c r="Y34" i="23" s="1"/>
  <c r="O161" i="33"/>
  <c r="P156" i="33"/>
  <c r="N126" i="33"/>
  <c r="Y61" i="23" s="1"/>
  <c r="P160" i="33"/>
  <c r="N125" i="33"/>
  <c r="Y60" i="23" s="1"/>
  <c r="P163" i="33"/>
  <c r="O159" i="33"/>
  <c r="G111" i="33"/>
  <c r="Y12" i="23" s="1"/>
  <c r="G121" i="33"/>
  <c r="G115" i="33"/>
  <c r="Y16" i="23" s="1"/>
  <c r="O154" i="33"/>
  <c r="N154" i="33"/>
  <c r="P117" i="33"/>
  <c r="P116" i="33"/>
  <c r="P115" i="33"/>
  <c r="P114" i="33"/>
  <c r="N140" i="33"/>
  <c r="O140" i="33"/>
  <c r="O147" i="33"/>
  <c r="N147" i="33"/>
  <c r="O153" i="33"/>
  <c r="N153" i="33"/>
  <c r="P150" i="33"/>
  <c r="N156" i="33"/>
  <c r="O156" i="33"/>
  <c r="N162" i="33"/>
  <c r="P165" i="33"/>
  <c r="N123" i="33"/>
  <c r="Y58" i="23" s="1"/>
  <c r="N164" i="33"/>
  <c r="N160" i="33"/>
  <c r="N122" i="33"/>
  <c r="Y57" i="23" s="1"/>
  <c r="N167" i="33"/>
  <c r="N163" i="33"/>
  <c r="P159" i="33"/>
  <c r="AI44" i="33"/>
  <c r="AH46" i="33"/>
  <c r="AI46" i="33"/>
  <c r="AF47" i="33"/>
  <c r="AI47" i="33" s="1"/>
  <c r="AH47" i="33"/>
  <c r="AI45" i="33"/>
  <c r="AH44" i="33"/>
  <c r="J32" i="33"/>
  <c r="AH45" i="33"/>
  <c r="X50" i="23"/>
  <c r="Y31" i="23"/>
  <c r="Y33" i="23"/>
  <c r="Y19" i="23"/>
  <c r="Y57" i="33"/>
  <c r="Y56" i="33"/>
  <c r="Y41" i="23"/>
  <c r="Y30" i="23"/>
  <c r="H32" i="33"/>
  <c r="S50" i="23"/>
  <c r="Y28" i="23"/>
  <c r="I32" i="33"/>
  <c r="Y29" i="23"/>
  <c r="W5" i="23"/>
  <c r="U3" i="23"/>
  <c r="S3" i="23"/>
  <c r="U54" i="23"/>
  <c r="U53" i="23"/>
  <c r="U52" i="23"/>
  <c r="U51" i="23"/>
  <c r="R50" i="23"/>
  <c r="T9" i="23"/>
  <c r="U50" i="23"/>
  <c r="V9" i="23"/>
  <c r="V6" i="23"/>
  <c r="R3" i="23"/>
  <c r="O113" i="33" l="1"/>
  <c r="N113" i="33"/>
  <c r="Y50" i="23" s="1"/>
  <c r="G102" i="33"/>
  <c r="G105" i="33" s="1"/>
  <c r="G123" i="33"/>
  <c r="P113" i="33"/>
  <c r="G138" i="33"/>
  <c r="G139" i="33"/>
  <c r="G136" i="33"/>
  <c r="Y37" i="23" s="1"/>
  <c r="V50" i="23"/>
  <c r="T50" i="23"/>
  <c r="W50" i="23"/>
  <c r="X5" i="23"/>
  <c r="X7" i="23"/>
  <c r="X9" i="23"/>
  <c r="X6" i="23"/>
  <c r="Y26" i="23"/>
  <c r="Y22" i="23"/>
  <c r="S6" i="23"/>
  <c r="W3" i="23"/>
  <c r="U5" i="23"/>
  <c r="S8" i="23"/>
  <c r="S9" i="23"/>
  <c r="S5" i="23"/>
  <c r="U6" i="23"/>
  <c r="U8" i="23"/>
  <c r="U9" i="23"/>
  <c r="W6" i="23"/>
  <c r="W8" i="23"/>
  <c r="W9" i="23"/>
  <c r="X8" i="23"/>
  <c r="T6" i="23"/>
  <c r="T8" i="23"/>
  <c r="W7" i="23"/>
  <c r="W10" i="23"/>
  <c r="U10" i="23"/>
  <c r="U7" i="23"/>
  <c r="S7" i="23"/>
  <c r="S10" i="23"/>
  <c r="V8" i="23"/>
  <c r="V5" i="23"/>
  <c r="V3" i="23"/>
  <c r="V10" i="23"/>
  <c r="V7" i="23"/>
  <c r="X3" i="23"/>
  <c r="X10" i="23"/>
  <c r="T5" i="23"/>
  <c r="T3" i="23"/>
  <c r="T10" i="23"/>
  <c r="T7" i="23"/>
  <c r="R9" i="23"/>
  <c r="R10" i="23"/>
  <c r="R7" i="23"/>
  <c r="R5" i="23"/>
  <c r="R6" i="23"/>
  <c r="R8" i="23"/>
  <c r="G108" i="33" l="1"/>
  <c r="Y9" i="23" s="1"/>
  <c r="G109" i="33"/>
  <c r="G106" i="33"/>
  <c r="Y7" i="23" s="1"/>
  <c r="G104" i="33"/>
  <c r="Y5" i="23" s="1"/>
  <c r="G107" i="33"/>
  <c r="Y8" i="23" s="1"/>
  <c r="G137" i="33"/>
  <c r="Y38" i="23" s="1"/>
  <c r="Y24" i="23"/>
  <c r="Y3" i="23"/>
  <c r="Y6" i="23"/>
  <c r="S11" i="23"/>
  <c r="W11" i="23"/>
  <c r="U11" i="23"/>
  <c r="X11" i="23"/>
  <c r="V11" i="23"/>
  <c r="T11" i="23"/>
  <c r="R11" i="23"/>
  <c r="Q55" i="23"/>
  <c r="Q49" i="23"/>
  <c r="Q48" i="23"/>
  <c r="Q47" i="23"/>
  <c r="Q46" i="23"/>
  <c r="Q45" i="23"/>
  <c r="Q44" i="23"/>
  <c r="Q43" i="23"/>
  <c r="Q42" i="23"/>
  <c r="Q4" i="23"/>
  <c r="P55" i="23"/>
  <c r="P49" i="23"/>
  <c r="P48" i="23"/>
  <c r="P47" i="23"/>
  <c r="P46" i="23"/>
  <c r="P45" i="23"/>
  <c r="P44" i="23"/>
  <c r="P43" i="23"/>
  <c r="P42" i="23"/>
  <c r="P4" i="23"/>
  <c r="O55" i="23"/>
  <c r="O49" i="23"/>
  <c r="O48" i="23"/>
  <c r="O47" i="23"/>
  <c r="O46" i="23"/>
  <c r="O45" i="23"/>
  <c r="O44" i="23"/>
  <c r="O43" i="23"/>
  <c r="O42" i="23"/>
  <c r="O4" i="23"/>
  <c r="N55" i="23"/>
  <c r="N49" i="23"/>
  <c r="N48" i="23"/>
  <c r="N47" i="23"/>
  <c r="N46" i="23"/>
  <c r="N45" i="23"/>
  <c r="N44" i="23"/>
  <c r="N43" i="23"/>
  <c r="N42" i="23"/>
  <c r="N4" i="23"/>
  <c r="M55" i="23"/>
  <c r="M49" i="23"/>
  <c r="M48" i="23"/>
  <c r="M47" i="23"/>
  <c r="M46" i="23"/>
  <c r="M45" i="23"/>
  <c r="M44" i="23"/>
  <c r="M43" i="23"/>
  <c r="M42" i="23"/>
  <c r="M4" i="23"/>
  <c r="L55" i="23"/>
  <c r="L49" i="23"/>
  <c r="L48" i="23"/>
  <c r="L47" i="23"/>
  <c r="L46" i="23"/>
  <c r="L45" i="23"/>
  <c r="L44" i="23"/>
  <c r="L43" i="23"/>
  <c r="L42" i="23"/>
  <c r="L4" i="23"/>
  <c r="L15" i="23"/>
  <c r="K55" i="23"/>
  <c r="K49" i="23"/>
  <c r="K48" i="23"/>
  <c r="K47" i="23"/>
  <c r="K46" i="23"/>
  <c r="K45" i="23"/>
  <c r="K44" i="23"/>
  <c r="K43" i="23"/>
  <c r="K42" i="23"/>
  <c r="K4" i="23"/>
  <c r="J55" i="23"/>
  <c r="J49" i="23"/>
  <c r="J48" i="23"/>
  <c r="J47" i="23"/>
  <c r="J46" i="23"/>
  <c r="J45" i="23"/>
  <c r="J44" i="23"/>
  <c r="J43" i="23"/>
  <c r="J42" i="23"/>
  <c r="J4" i="23"/>
  <c r="I55" i="23"/>
  <c r="I49" i="23"/>
  <c r="I48" i="23"/>
  <c r="I47" i="23"/>
  <c r="I46" i="23"/>
  <c r="I45" i="23"/>
  <c r="I44" i="23"/>
  <c r="I43" i="23"/>
  <c r="I42" i="23"/>
  <c r="I4" i="23"/>
  <c r="H55" i="23"/>
  <c r="H49" i="23"/>
  <c r="H48" i="23"/>
  <c r="H47" i="23"/>
  <c r="H46" i="23"/>
  <c r="H45" i="23"/>
  <c r="H44" i="23"/>
  <c r="H43" i="23"/>
  <c r="H42" i="23"/>
  <c r="H4" i="23"/>
  <c r="G55" i="23"/>
  <c r="G49" i="23"/>
  <c r="G48" i="23"/>
  <c r="G47" i="23"/>
  <c r="G46" i="23"/>
  <c r="G45" i="23"/>
  <c r="G44" i="23"/>
  <c r="G43" i="23"/>
  <c r="G42" i="23"/>
  <c r="G4" i="23"/>
  <c r="F55" i="23"/>
  <c r="F49" i="23"/>
  <c r="F48" i="23"/>
  <c r="F47" i="23"/>
  <c r="F46" i="23"/>
  <c r="F45" i="23"/>
  <c r="F44" i="23"/>
  <c r="F43" i="23"/>
  <c r="F42" i="23"/>
  <c r="F4" i="23"/>
  <c r="E55" i="23"/>
  <c r="E49" i="23"/>
  <c r="E48" i="23"/>
  <c r="E47" i="23"/>
  <c r="E46" i="23"/>
  <c r="E45" i="23"/>
  <c r="E44" i="23"/>
  <c r="E43" i="23"/>
  <c r="E42" i="23"/>
  <c r="E4" i="23"/>
  <c r="D55" i="23"/>
  <c r="D49" i="23"/>
  <c r="D48" i="23"/>
  <c r="D47" i="23"/>
  <c r="D46" i="23"/>
  <c r="D45" i="23"/>
  <c r="D44" i="23"/>
  <c r="D43" i="23"/>
  <c r="D42" i="23"/>
  <c r="D4" i="23"/>
  <c r="C55" i="23"/>
  <c r="C49" i="23"/>
  <c r="C48" i="23"/>
  <c r="C47" i="23"/>
  <c r="C46" i="23"/>
  <c r="C45" i="23"/>
  <c r="C44" i="23"/>
  <c r="C43" i="23"/>
  <c r="C42" i="23"/>
  <c r="C4" i="23"/>
  <c r="B73" i="23"/>
  <c r="B72" i="23"/>
  <c r="B71" i="23"/>
  <c r="B70" i="23"/>
  <c r="B69" i="23"/>
  <c r="B68" i="23"/>
  <c r="B36" i="23"/>
  <c r="B67" i="23"/>
  <c r="B66" i="23"/>
  <c r="B65" i="23"/>
  <c r="B55" i="23"/>
  <c r="B49" i="23"/>
  <c r="B48" i="23"/>
  <c r="B47" i="23"/>
  <c r="B46" i="23"/>
  <c r="B45" i="23"/>
  <c r="B44" i="23"/>
  <c r="B43" i="23"/>
  <c r="B42" i="23"/>
  <c r="B4" i="23"/>
  <c r="B29" i="23"/>
  <c r="G110" i="33" l="1"/>
  <c r="Y11" i="23" s="1"/>
  <c r="G54" i="23"/>
  <c r="G53" i="23"/>
  <c r="G52" i="23"/>
  <c r="H53" i="23"/>
  <c r="I54" i="23"/>
  <c r="I53" i="23"/>
  <c r="I52" i="23"/>
  <c r="J54" i="23"/>
  <c r="K51" i="23"/>
  <c r="L54" i="23"/>
  <c r="L52" i="23"/>
  <c r="M53" i="23"/>
  <c r="M52" i="23"/>
  <c r="O54" i="23"/>
  <c r="O51" i="23"/>
  <c r="P53" i="23"/>
  <c r="P51" i="23"/>
  <c r="Q53" i="23"/>
  <c r="Q52" i="23"/>
  <c r="Q51" i="23"/>
  <c r="Y10" i="23"/>
  <c r="L17" i="23"/>
  <c r="F14" i="23"/>
  <c r="D15" i="23"/>
  <c r="D19" i="23"/>
  <c r="D17" i="23"/>
  <c r="D12" i="23"/>
  <c r="B12" i="23"/>
  <c r="B15" i="23"/>
  <c r="C41" i="23"/>
  <c r="D41" i="23"/>
  <c r="F41" i="23"/>
  <c r="H41" i="23"/>
  <c r="I41" i="23"/>
  <c r="K41" i="23"/>
  <c r="P41" i="23"/>
  <c r="E41" i="23"/>
  <c r="G41" i="23"/>
  <c r="J41" i="23"/>
  <c r="L41" i="23"/>
  <c r="M41" i="23"/>
  <c r="N41" i="23"/>
  <c r="O12" i="23"/>
  <c r="Q41" i="23"/>
  <c r="N12" i="23"/>
  <c r="M12" i="23"/>
  <c r="M15" i="23"/>
  <c r="M17" i="23"/>
  <c r="M19" i="23"/>
  <c r="L12" i="23"/>
  <c r="L19" i="23"/>
  <c r="K12" i="23"/>
  <c r="J12" i="23"/>
  <c r="I12" i="23"/>
  <c r="H14" i="23"/>
  <c r="H12" i="23"/>
  <c r="F12" i="23"/>
  <c r="E12" i="23"/>
  <c r="B14" i="23"/>
  <c r="O41" i="23"/>
  <c r="B41" i="23"/>
  <c r="O15" i="23"/>
  <c r="O17" i="23"/>
  <c r="O19" i="23"/>
  <c r="B16" i="23"/>
  <c r="B18" i="23"/>
  <c r="B20" i="23"/>
  <c r="C16" i="23"/>
  <c r="C18" i="23"/>
  <c r="C20" i="23"/>
  <c r="D16" i="23"/>
  <c r="D18" i="23"/>
  <c r="D20" i="23"/>
  <c r="E16" i="23"/>
  <c r="E18" i="23"/>
  <c r="E20" i="23"/>
  <c r="F16" i="23"/>
  <c r="F18" i="23"/>
  <c r="F20" i="23"/>
  <c r="G16" i="23"/>
  <c r="G18" i="23"/>
  <c r="G20" i="23"/>
  <c r="H16" i="23"/>
  <c r="H18" i="23"/>
  <c r="H20" i="23"/>
  <c r="I16" i="23"/>
  <c r="I18" i="23"/>
  <c r="I20" i="23"/>
  <c r="J16" i="23"/>
  <c r="J18" i="23"/>
  <c r="J20" i="23"/>
  <c r="K16" i="23"/>
  <c r="K18" i="23"/>
  <c r="K20" i="23"/>
  <c r="N16" i="23"/>
  <c r="N18" i="23"/>
  <c r="O18" i="23"/>
  <c r="P16" i="23"/>
  <c r="P18" i="23"/>
  <c r="P20" i="23"/>
  <c r="Q16" i="23"/>
  <c r="Q18" i="23"/>
  <c r="Q20" i="23"/>
  <c r="Q12" i="23"/>
  <c r="Q15" i="23"/>
  <c r="Q17" i="23"/>
  <c r="Q19" i="23"/>
  <c r="Q14" i="23"/>
  <c r="Q54" i="23"/>
  <c r="P12" i="23"/>
  <c r="P15" i="23"/>
  <c r="P17" i="23"/>
  <c r="P19" i="23"/>
  <c r="P14" i="23"/>
  <c r="P54" i="23"/>
  <c r="P52" i="23"/>
  <c r="O16" i="23"/>
  <c r="O53" i="23"/>
  <c r="O52" i="23"/>
  <c r="N14" i="23"/>
  <c r="N54" i="23"/>
  <c r="N53" i="23"/>
  <c r="N52" i="23"/>
  <c r="N51" i="23"/>
  <c r="N15" i="23"/>
  <c r="N17" i="23"/>
  <c r="N19" i="23"/>
  <c r="M51" i="23"/>
  <c r="M14" i="23"/>
  <c r="M16" i="23"/>
  <c r="M18" i="23"/>
  <c r="M20" i="23"/>
  <c r="M54" i="23"/>
  <c r="L16" i="23"/>
  <c r="L18" i="23"/>
  <c r="L20" i="23"/>
  <c r="L53" i="23"/>
  <c r="L51" i="23"/>
  <c r="K15" i="23"/>
  <c r="K17" i="23"/>
  <c r="K19" i="23"/>
  <c r="K14" i="23"/>
  <c r="K54" i="23"/>
  <c r="K53" i="23"/>
  <c r="K52" i="23"/>
  <c r="J15" i="23"/>
  <c r="J17" i="23"/>
  <c r="J19" i="23"/>
  <c r="J14" i="23"/>
  <c r="J53" i="23"/>
  <c r="J52" i="23"/>
  <c r="J51" i="23"/>
  <c r="I15" i="23"/>
  <c r="I17" i="23"/>
  <c r="I19" i="23"/>
  <c r="I14" i="23"/>
  <c r="I51" i="23"/>
  <c r="H54" i="23"/>
  <c r="H52" i="23"/>
  <c r="H51" i="23"/>
  <c r="H15" i="23"/>
  <c r="H17" i="23"/>
  <c r="H19" i="23"/>
  <c r="G51" i="23"/>
  <c r="G12" i="23"/>
  <c r="G15" i="23"/>
  <c r="G17" i="23"/>
  <c r="G19" i="23"/>
  <c r="F15" i="23"/>
  <c r="F17" i="23"/>
  <c r="F19" i="23"/>
  <c r="F54" i="23"/>
  <c r="F53" i="23"/>
  <c r="F52" i="23"/>
  <c r="F51" i="23"/>
  <c r="E15" i="23"/>
  <c r="E17" i="23"/>
  <c r="E19" i="23"/>
  <c r="E54" i="23"/>
  <c r="E53" i="23"/>
  <c r="E52" i="23"/>
  <c r="E51" i="23"/>
  <c r="D54" i="23"/>
  <c r="D53" i="23"/>
  <c r="D52" i="23"/>
  <c r="D51" i="23"/>
  <c r="C12" i="23"/>
  <c r="C15" i="23"/>
  <c r="C17" i="23"/>
  <c r="C19" i="23"/>
  <c r="C54" i="23"/>
  <c r="C53" i="23"/>
  <c r="C52" i="23"/>
  <c r="C51" i="23"/>
  <c r="B28" i="23"/>
  <c r="B30" i="23"/>
  <c r="B54" i="23"/>
  <c r="B53" i="23"/>
  <c r="B52" i="23"/>
  <c r="B51" i="23"/>
  <c r="B32" i="23"/>
  <c r="B64" i="23"/>
  <c r="B63" i="23"/>
  <c r="B62" i="23"/>
  <c r="B61" i="23"/>
  <c r="B60" i="23"/>
  <c r="B58" i="23"/>
  <c r="B57" i="23"/>
  <c r="B56" i="23"/>
  <c r="B25" i="23"/>
  <c r="B17" i="23"/>
  <c r="B19" i="23"/>
  <c r="G14" i="23" l="1"/>
  <c r="L14" i="23"/>
  <c r="O14" i="23"/>
  <c r="Q50" i="23"/>
  <c r="Q3" i="23"/>
  <c r="P50" i="23"/>
  <c r="P3" i="23"/>
  <c r="O50" i="23"/>
  <c r="O3" i="23"/>
  <c r="N3" i="23"/>
  <c r="N50" i="23"/>
  <c r="M3" i="23"/>
  <c r="M50" i="23"/>
  <c r="L50" i="23"/>
  <c r="L3" i="23"/>
  <c r="K3" i="23"/>
  <c r="J3" i="23"/>
  <c r="I50" i="23"/>
  <c r="I3" i="23"/>
  <c r="H3" i="23"/>
  <c r="G50" i="23"/>
  <c r="F50" i="23"/>
  <c r="F3" i="23"/>
  <c r="E50" i="23"/>
  <c r="E3" i="23"/>
  <c r="D3" i="23"/>
  <c r="D50" i="23"/>
  <c r="C50" i="23"/>
  <c r="C3" i="23"/>
  <c r="B24" i="23"/>
  <c r="B3" i="23"/>
  <c r="B22" i="23"/>
  <c r="B50" i="23"/>
  <c r="K50" i="23" l="1"/>
  <c r="H50" i="23"/>
  <c r="J50" i="23"/>
  <c r="G3" i="23"/>
  <c r="B37" i="23"/>
  <c r="B35" i="23"/>
  <c r="Q10" i="23"/>
  <c r="Q9" i="23"/>
  <c r="Q7" i="23"/>
  <c r="Q5" i="23"/>
  <c r="Q8" i="23"/>
  <c r="Q6" i="23"/>
  <c r="P10" i="23"/>
  <c r="P9" i="23"/>
  <c r="P7" i="23"/>
  <c r="P5" i="23"/>
  <c r="P8" i="23"/>
  <c r="P6" i="23"/>
  <c r="O10" i="23"/>
  <c r="O9" i="23"/>
  <c r="O7" i="23"/>
  <c r="O5" i="23"/>
  <c r="O8" i="23"/>
  <c r="O6" i="23"/>
  <c r="N10" i="23"/>
  <c r="N9" i="23"/>
  <c r="N7" i="23"/>
  <c r="N5" i="23"/>
  <c r="N6" i="23"/>
  <c r="N8" i="23"/>
  <c r="M10" i="23"/>
  <c r="M9" i="23"/>
  <c r="M7" i="23"/>
  <c r="M5" i="23"/>
  <c r="M8" i="23"/>
  <c r="M6" i="23"/>
  <c r="L10" i="23"/>
  <c r="L9" i="23"/>
  <c r="L7" i="23"/>
  <c r="L5" i="23"/>
  <c r="L8" i="23"/>
  <c r="L6" i="23"/>
  <c r="K10" i="23"/>
  <c r="K9" i="23"/>
  <c r="K7" i="23"/>
  <c r="K5" i="23"/>
  <c r="K8" i="23"/>
  <c r="K6" i="23"/>
  <c r="J10" i="23"/>
  <c r="J9" i="23"/>
  <c r="J7" i="23"/>
  <c r="J5" i="23"/>
  <c r="J8" i="23"/>
  <c r="J6" i="23"/>
  <c r="I10" i="23"/>
  <c r="I9" i="23"/>
  <c r="I7" i="23"/>
  <c r="I5" i="23"/>
  <c r="I8" i="23"/>
  <c r="I6" i="23"/>
  <c r="H10" i="23"/>
  <c r="H9" i="23"/>
  <c r="H7" i="23"/>
  <c r="H5" i="23"/>
  <c r="H6" i="23"/>
  <c r="H8" i="23"/>
  <c r="G10" i="23"/>
  <c r="G9" i="23"/>
  <c r="G7" i="23"/>
  <c r="G5" i="23"/>
  <c r="G6" i="23"/>
  <c r="G8" i="23"/>
  <c r="F10" i="23"/>
  <c r="F9" i="23"/>
  <c r="F7" i="23"/>
  <c r="F5" i="23"/>
  <c r="F8" i="23"/>
  <c r="F6" i="23"/>
  <c r="E10" i="23"/>
  <c r="E9" i="23"/>
  <c r="E7" i="23"/>
  <c r="E5" i="23"/>
  <c r="E8" i="23"/>
  <c r="E6" i="23"/>
  <c r="D10" i="23"/>
  <c r="D9" i="23"/>
  <c r="D7" i="23"/>
  <c r="D5" i="23"/>
  <c r="D6" i="23"/>
  <c r="D8" i="23"/>
  <c r="C10" i="23"/>
  <c r="C9" i="23"/>
  <c r="C7" i="23"/>
  <c r="C5" i="23"/>
  <c r="C8" i="23"/>
  <c r="C6" i="23"/>
  <c r="B10" i="23"/>
  <c r="B9" i="23"/>
  <c r="B7" i="23"/>
  <c r="B5" i="23"/>
  <c r="B8" i="23"/>
  <c r="B6" i="23"/>
  <c r="B38" i="23"/>
  <c r="Q11" i="23" l="1"/>
  <c r="P11" i="23"/>
  <c r="O11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</calcChain>
</file>

<file path=xl/sharedStrings.xml><?xml version="1.0" encoding="utf-8"?>
<sst xmlns="http://schemas.openxmlformats.org/spreadsheetml/2006/main" count="8761" uniqueCount="286">
  <si>
    <t>استفاده از نمك يددار</t>
  </si>
  <si>
    <t xml:space="preserve">                  </t>
  </si>
  <si>
    <t>منطقه</t>
  </si>
  <si>
    <t>تعداد كل خانوار</t>
  </si>
  <si>
    <t>تعداد خانوارهايي كه از نمك يد دار استفاده مي كنند</t>
  </si>
  <si>
    <t>روستاي اصلي</t>
  </si>
  <si>
    <t>قمر</t>
  </si>
  <si>
    <t>جمعيت بر حسب سن و جنس</t>
  </si>
  <si>
    <t xml:space="preserve">منطقه </t>
  </si>
  <si>
    <t>كل</t>
  </si>
  <si>
    <t>سن و جنس</t>
  </si>
  <si>
    <t>مرد</t>
  </si>
  <si>
    <t>زن</t>
  </si>
  <si>
    <t>10 تا 14 سال</t>
  </si>
  <si>
    <t>20 تا 24 سال</t>
  </si>
  <si>
    <t>25 تا 29 سال</t>
  </si>
  <si>
    <t>30 تا 34 سال</t>
  </si>
  <si>
    <t>35 تا 39 سال</t>
  </si>
  <si>
    <t>40 تا 44 سال</t>
  </si>
  <si>
    <t>45 تا 49 سال</t>
  </si>
  <si>
    <t>50 تا 54 سال</t>
  </si>
  <si>
    <t>55 تا 59 سال</t>
  </si>
  <si>
    <t>60 تا 64 سال</t>
  </si>
  <si>
    <t>65 تا 69 سال</t>
  </si>
  <si>
    <t>70 تا 74 سال</t>
  </si>
  <si>
    <t>75 تا 79 سال</t>
  </si>
  <si>
    <t>80 تا 84 سال</t>
  </si>
  <si>
    <t>85 و بيشتر</t>
  </si>
  <si>
    <t>جمع</t>
  </si>
  <si>
    <t>تولد بر حسب وزن و جنس نوزاد ، سن مادرو شرايط زايمان</t>
  </si>
  <si>
    <t>مرده به دنيا آمده</t>
  </si>
  <si>
    <t>زنده بدنيا آمده</t>
  </si>
  <si>
    <t>وزن هنگام تولد و جنس نوزاد زنده بدنيا آمده</t>
  </si>
  <si>
    <t>سن مادر در اين تولد زنده</t>
  </si>
  <si>
    <t>شرايط زايمان</t>
  </si>
  <si>
    <t>كمتر از 2500گرم</t>
  </si>
  <si>
    <t>2500 گرم و بيشتر</t>
  </si>
  <si>
    <t>وزن نشده</t>
  </si>
  <si>
    <t>10 تا 14</t>
  </si>
  <si>
    <t>15 تا 19</t>
  </si>
  <si>
    <t>20 تا 24</t>
  </si>
  <si>
    <t>25 تا 29</t>
  </si>
  <si>
    <t>30 تا 34</t>
  </si>
  <si>
    <t>35 تا 39</t>
  </si>
  <si>
    <t>40 تا 44</t>
  </si>
  <si>
    <t>45 تا 49</t>
  </si>
  <si>
    <t xml:space="preserve">در بيمارستان يا زايشگاه </t>
  </si>
  <si>
    <t>در منزل زائو توسط</t>
  </si>
  <si>
    <t>پسر</t>
  </si>
  <si>
    <t>دختر</t>
  </si>
  <si>
    <t>ماماي تحصيل كرده</t>
  </si>
  <si>
    <t>ماماي دوره ديده</t>
  </si>
  <si>
    <t>ماماي دوره نديده</t>
  </si>
  <si>
    <t>گردونه</t>
  </si>
  <si>
    <t>ماه هاي سال</t>
  </si>
  <si>
    <t>فروردين</t>
  </si>
  <si>
    <t>ارديبهشت</t>
  </si>
  <si>
    <t>خرداد</t>
  </si>
  <si>
    <t>تير</t>
  </si>
  <si>
    <t>مرداد</t>
  </si>
  <si>
    <t>شهريور</t>
  </si>
  <si>
    <t>مهر</t>
  </si>
  <si>
    <t>آبان</t>
  </si>
  <si>
    <t xml:space="preserve">آذر </t>
  </si>
  <si>
    <t>دي</t>
  </si>
  <si>
    <t>بهمن</t>
  </si>
  <si>
    <t>اسفند</t>
  </si>
  <si>
    <t xml:space="preserve">روستاي اصلي </t>
  </si>
  <si>
    <t>تولد زنده</t>
  </si>
  <si>
    <t>مرگ كمتر از يكسال</t>
  </si>
  <si>
    <t>مرگ يكسال تا كمتر از پنج سال</t>
  </si>
  <si>
    <t>مرگ پنج ساله و بالاتر</t>
  </si>
  <si>
    <t xml:space="preserve">مرگ بر حسب سن و جنس </t>
  </si>
  <si>
    <t>جنس</t>
  </si>
  <si>
    <t>كمتر از يكماه</t>
  </si>
  <si>
    <t>يكماه تا يكسال</t>
  </si>
  <si>
    <t xml:space="preserve">1 تا 4 </t>
  </si>
  <si>
    <t>55 تا 59</t>
  </si>
  <si>
    <t>65 تا 69</t>
  </si>
  <si>
    <t>70 تا 74</t>
  </si>
  <si>
    <t>75 تا 79</t>
  </si>
  <si>
    <t>80 تا 84</t>
  </si>
  <si>
    <t xml:space="preserve">مرد </t>
  </si>
  <si>
    <t>علت مرگ در كودكان كمتر از پنج سال</t>
  </si>
  <si>
    <t>سن</t>
  </si>
  <si>
    <t>عفونتهاي تنفسي</t>
  </si>
  <si>
    <t>اسهال و استفراغ</t>
  </si>
  <si>
    <t>حوادث ، مسموميتها، سوختگيها</t>
  </si>
  <si>
    <t>عوارض كمبود وزن هنگام تولد</t>
  </si>
  <si>
    <t>نارسي نوزاد</t>
  </si>
  <si>
    <t>بيماريهاي قابل پيشگيري با واكسن</t>
  </si>
  <si>
    <t>مرگ نوزاد از صدمات زايماني</t>
  </si>
  <si>
    <t>ناهنجاري هاي مادرزادي</t>
  </si>
  <si>
    <t>ساير علل</t>
  </si>
  <si>
    <t>يكماه تا كمتر از يكسال</t>
  </si>
  <si>
    <t>يكسال تا كمتر از پنج سال</t>
  </si>
  <si>
    <t>مرگ مادر به دليل عوارض حاملگي و زايمان بر حسب سن مادر و علت مرگ</t>
  </si>
  <si>
    <t>علت مرگ</t>
  </si>
  <si>
    <t xml:space="preserve">30 تا 34 </t>
  </si>
  <si>
    <t>خونريزي</t>
  </si>
  <si>
    <t>عفونت بعد اززايمان</t>
  </si>
  <si>
    <t>مسموميت حاملگي</t>
  </si>
  <si>
    <t>بيماريهاي قلبي</t>
  </si>
  <si>
    <t>كنترل تعداد مواليد روستاي اصلي با وزن نوزادي</t>
  </si>
  <si>
    <t xml:space="preserve">كنترل جدول مرگ زير يكماه روستاي اصلي با جدول علت مرگ زير 5سال </t>
  </si>
  <si>
    <t>كنترل تعداد مواليد روستاي قمر با وزن نوزادي</t>
  </si>
  <si>
    <t xml:space="preserve">كنترل جدول مرگ زير يكماه روستاي قمر با جدول علت مرگ زير 5سال </t>
  </si>
  <si>
    <t>كنترل تعداد مواليد روستاي اصلي با سن مادر</t>
  </si>
  <si>
    <t xml:space="preserve">كنترل جدول مرگ يكماه تا زيريكسال روستاي اصلي با جدول علت مرگ زير 5سال </t>
  </si>
  <si>
    <t>كنترل تعداد مواليد روستاي قمر با سن مادر</t>
  </si>
  <si>
    <t xml:space="preserve">كنترل جدول مرگ يكماه تا زير يكسال روستاي قمر با جدول علت مرگ زير 5سال </t>
  </si>
  <si>
    <t>كنترل تعداد مواليد روستاي اصلي با گردونه</t>
  </si>
  <si>
    <t xml:space="preserve">كنترل جدول مرگ يكسال تا 5 سال روستاي اصلي با جدول علت مرگ زير 5سال </t>
  </si>
  <si>
    <t>كنترل تعداد مواليد روستاي قمر با گردونه</t>
  </si>
  <si>
    <t>كنترل جدول مرگ يكسال تا 5 سال روستاي قمر با جدول علت مرگ زير 5سال</t>
  </si>
  <si>
    <t xml:space="preserve">كنترل جدول مرگ كمتر از يكسال روستاي اصلي با گردونه </t>
  </si>
  <si>
    <t xml:space="preserve">كنترل جدول مرگ كمتر از يكسال روستاي قمر با گردونه </t>
  </si>
  <si>
    <t xml:space="preserve">كنترل جدول مرگ يك تا 5 سال روستاي اصلي با گردونه </t>
  </si>
  <si>
    <t xml:space="preserve">كنترل جدول مرگ يك تا 5 سال روستاي قمر با گردونه </t>
  </si>
  <si>
    <t xml:space="preserve">كنترل جدول مرگ 5 سال و بالاتر روستاي اصلي با گردونه </t>
  </si>
  <si>
    <t xml:space="preserve">كنترل جدول مرگ 5 سال و بالاتر روستاي قمر با گردونه </t>
  </si>
  <si>
    <t xml:space="preserve">كل جمعيت تحت پوشش </t>
  </si>
  <si>
    <t>تعداد زايمانهاي چند قلو</t>
  </si>
  <si>
    <t>تعداد خانوار</t>
  </si>
  <si>
    <t>درصد چند قلويي</t>
  </si>
  <si>
    <t>بعد خانوار</t>
  </si>
  <si>
    <t>درصد مرده زايي</t>
  </si>
  <si>
    <t>درصد گروه زير يكسال</t>
  </si>
  <si>
    <t>درصد متولدين با وزن 2500 گرم و بيشتر</t>
  </si>
  <si>
    <t>درصد گروه سني زير 5 سال</t>
  </si>
  <si>
    <t>درصد متولدين با وزن  كمتر از2500 گرم</t>
  </si>
  <si>
    <t>درصد گروه سني زير 15 سال</t>
  </si>
  <si>
    <t>درصد متولدين وزن شده</t>
  </si>
  <si>
    <t>درصد گروه سني 15 تا 64 سال</t>
  </si>
  <si>
    <t>درصد زايمانهاي انجام شده در بيمارستان</t>
  </si>
  <si>
    <t>درصد گروه سني 65 سال و بالاتر</t>
  </si>
  <si>
    <t>درصد زايمانهاي انجام شده توسط فرد دوره نديده در منزل به كل زايمانها</t>
  </si>
  <si>
    <t>نسبت درصد سرباري</t>
  </si>
  <si>
    <t>درصد استفاده از نمك يددار</t>
  </si>
  <si>
    <t>درصد زنان همسردار 14 - 10 ساله</t>
  </si>
  <si>
    <t>ميزانهاي مرگ</t>
  </si>
  <si>
    <t>ميزان خام مرگ</t>
  </si>
  <si>
    <t>درصد زنان همسردار 24 - 20 ساله</t>
  </si>
  <si>
    <t>ميزان مرگ ومير نوزادان</t>
  </si>
  <si>
    <t>درصد زنان همسردار 29 - 25 ساله</t>
  </si>
  <si>
    <t>ميزان مرگ ومير زير يكسال</t>
  </si>
  <si>
    <t>درصد زنان همسردار 34 - 30 ساله</t>
  </si>
  <si>
    <t>ميزان مرگ و مير زير پنج سال به مواليد</t>
  </si>
  <si>
    <t>درصد زنان همسردار 39 - 35 ساله</t>
  </si>
  <si>
    <t>ميزان مرگ و مير زير پنج سال به جمعيت زير پنج سال</t>
  </si>
  <si>
    <t>درصد زنان همسردار 44 - 40 ساله</t>
  </si>
  <si>
    <t>ميزان مرگ ومير مادران در اثر عوارض بارداري و زايمان</t>
  </si>
  <si>
    <t>درصد زنان همسردار 49 - 45 ساله</t>
  </si>
  <si>
    <t>ميزانهاي مرگ اختصاصي علتي در گروه سني زير پنج سال در 1000 نفر جمعيت زير 5سال</t>
  </si>
  <si>
    <t>ميزان خام تولد</t>
  </si>
  <si>
    <t>حوادث ، مسموميتها ، سوختگيها</t>
  </si>
  <si>
    <t>ميزان باروري عمومي</t>
  </si>
  <si>
    <t>عارضه كمبود وزن هنگام تولد</t>
  </si>
  <si>
    <t>ميزان باروري اختصاصي سني 10تا14</t>
  </si>
  <si>
    <t>ميزان باروري اختصاصي سني 15 تا 19</t>
  </si>
  <si>
    <t>ميزان باروري اختصاصي سني 20 تا 24</t>
  </si>
  <si>
    <t>ميزان باروري اختصاصي سني 25 تا 29</t>
  </si>
  <si>
    <t>ناهنجاريهاي مادرزادي</t>
  </si>
  <si>
    <t>ميزان باروري اختصاصي سني 30 تا 34</t>
  </si>
  <si>
    <t>ميزان باروري اختصاصي سني 35 تا 39</t>
  </si>
  <si>
    <t>ميزان باروري اختصاصي سني 40 تا 44</t>
  </si>
  <si>
    <t>ميزان باروري اختصاصي سني 45 تا 49</t>
  </si>
  <si>
    <t>ميزان باروري كلي</t>
  </si>
  <si>
    <t>نسبت جنسي در بدو تولد</t>
  </si>
  <si>
    <t>ميزان تجديد نسل ناخالص</t>
  </si>
  <si>
    <t>رشد طبيعي جمعيت ( درصد )</t>
  </si>
  <si>
    <t>کنترل تعداد زنده بدنیا آمده با تعداد وزن شده پسر(اصلی)</t>
  </si>
  <si>
    <t>کنترل تعداد زنده بدنیا آمده با تعداد وزن شده پسر(قمر)</t>
  </si>
  <si>
    <t>کنترل تعداد زنده بدنیا آمده با تعداد وزن شده دختر(اصلی)</t>
  </si>
  <si>
    <t>کنترل تعداد زنده بدنیا آمده با تعداد وزن شده دختر(قمر)</t>
  </si>
  <si>
    <t>کنترل شرایط زایمان با تعداد زایمان انجام شده</t>
  </si>
  <si>
    <t>ميزانهاي مرگ اختصاصي علتي در گروه سني زير پنج سال در 1000تولد زنده</t>
  </si>
  <si>
    <t>نوع زایمان</t>
  </si>
  <si>
    <t>طبیعی</t>
  </si>
  <si>
    <t>سزارین</t>
  </si>
  <si>
    <t>بی فرزند</t>
  </si>
  <si>
    <t>تک فرزند</t>
  </si>
  <si>
    <t>مهاجرت</t>
  </si>
  <si>
    <t>مهاجرت به خارج روستا</t>
  </si>
  <si>
    <t>مهاجرت به داخل روستا</t>
  </si>
  <si>
    <t>اصلی</t>
  </si>
  <si>
    <t>یک ماه تا يكسال</t>
  </si>
  <si>
    <t>میزان مرگ گروه سنی9-5 سال</t>
  </si>
  <si>
    <t>میزان مرگ گروه سنی 14-10 سال</t>
  </si>
  <si>
    <t>میزان مرگ گروه سنی19-15 سال</t>
  </si>
  <si>
    <t>میزان مرگ گروه سنی 24-20 سال</t>
  </si>
  <si>
    <t>میزان مرگ گروه سنی29-25 سال</t>
  </si>
  <si>
    <t>میزان مرگ گروه سنی34-30 سال</t>
  </si>
  <si>
    <t>میزان مرگ گروه سنی39-35 سال</t>
  </si>
  <si>
    <t>میزان مرگ گروه سنی 44-40 سال</t>
  </si>
  <si>
    <t>میزان مرگ گروه سنی49-45 سال</t>
  </si>
  <si>
    <t>میزان مرگ گروه سنی 54-50 سال</t>
  </si>
  <si>
    <t>میزان مرگ گروه سنی59-55 سال</t>
  </si>
  <si>
    <t>میزان مرگ گروه سنی 64-60 سال</t>
  </si>
  <si>
    <t>میزان مرگ گروه سنی69-65 سال</t>
  </si>
  <si>
    <t>میزان مرگ گروه سنی 74-70 سال</t>
  </si>
  <si>
    <t>میزان مرگ گروه سنی79-75 سال</t>
  </si>
  <si>
    <t>میزان مرگ گروه سنی 84-80 سال</t>
  </si>
  <si>
    <t>میزان مرگ گروه سنی 85 سال به بالا</t>
  </si>
  <si>
    <t>کل</t>
  </si>
  <si>
    <t>زیر 5 سال</t>
  </si>
  <si>
    <t>زیریکسال</t>
  </si>
  <si>
    <t>زیر یک ماه</t>
  </si>
  <si>
    <t>نسبت مرگ در اثر عفونتهاي تنفسي</t>
  </si>
  <si>
    <t>وضعیت مهاجرت</t>
  </si>
  <si>
    <t>نسبت مرگ در گروه زیر 5 سال</t>
  </si>
  <si>
    <t>نسبت مرگ در اثر اسهال و استفراغ</t>
  </si>
  <si>
    <t>نسبت مرگ در اثرحوادث ، مسموميتها ، سوختگيها</t>
  </si>
  <si>
    <t>نسبت مرگ در اثر عارضه كمبود وزن هنگام تولد</t>
  </si>
  <si>
    <t>نسبت  مرگ در اثر نارسي نوزاد</t>
  </si>
  <si>
    <t>نسبت  مرگ  در اثر بيماريهاي قابل پيشگيري با واكسن</t>
  </si>
  <si>
    <t>نسبت مرگ  در اثر  صدمات زايماني</t>
  </si>
  <si>
    <t>نسبت مرگ در اثر ناهنجاريهاي مادرزادي</t>
  </si>
  <si>
    <t>نسبت مرگ در اثر ساير علل</t>
  </si>
  <si>
    <r>
      <t xml:space="preserve">همکار محترم؛ لطفا پس از ورود اطلاعات ، با بررسی  جداول کنترلی زیر از صحت اطلاعات وارد شده اطمینان حاصل فرمایید . در صورت همخوانی اطلاعات وارد شده به جداول زیج ، </t>
    </r>
    <r>
      <rPr>
        <b/>
        <u/>
        <sz val="12"/>
        <color indexed="12"/>
        <rFont val="B Nazanin"/>
        <charset val="178"/>
      </rPr>
      <t>عدد صفر</t>
    </r>
    <r>
      <rPr>
        <b/>
        <sz val="12"/>
        <color indexed="10"/>
        <rFont val="B Nazanin"/>
        <charset val="178"/>
      </rPr>
      <t xml:space="preserve"> نمایش داده می شود . در غیر این صورت به رفع نقص قسمت مربوطه اقدام فرمایید .</t>
    </r>
  </si>
  <si>
    <t>15 تا 17 سال</t>
  </si>
  <si>
    <t>18 تا 19 سال</t>
  </si>
  <si>
    <t>50سال و بالاتر</t>
  </si>
  <si>
    <t>5 تا 6</t>
  </si>
  <si>
    <t>7 تا 9</t>
  </si>
  <si>
    <t>15 تا 17</t>
  </si>
  <si>
    <t>18 تا 19</t>
  </si>
  <si>
    <t xml:space="preserve">40 تا 44 </t>
  </si>
  <si>
    <t>50 تا 54</t>
  </si>
  <si>
    <t xml:space="preserve">60 تا64 </t>
  </si>
  <si>
    <t>عنوان شاخص</t>
  </si>
  <si>
    <t>مرکز شماره 20</t>
  </si>
  <si>
    <t>مرکز شماره 22</t>
  </si>
  <si>
    <t>مرکز شماره 23</t>
  </si>
  <si>
    <t>عفونتهاي تنفسي(در هزار تولد زنده)</t>
  </si>
  <si>
    <t>اسهال و استفراغ(در هزار تولد زنده)</t>
  </si>
  <si>
    <t>حوادث ، مسموميتها ، سوختگيها(در هزار تولد زنده)</t>
  </si>
  <si>
    <t>عارضه كمبود وزن هنگام تولد(در هزار تولد زنده)</t>
  </si>
  <si>
    <t>نارسي نوزاد(در هزار تولد زنده)</t>
  </si>
  <si>
    <t>بيماريهاي قابل پيشگيري با واكسن(در هزار تولد زنده)</t>
  </si>
  <si>
    <t>مرگ نوزاد از صدمات زايماني(در هزار تولد زنده)</t>
  </si>
  <si>
    <t>ناهنجاريهاي مادرزادي(در هزار تولد زنده)</t>
  </si>
  <si>
    <t>ساير علل(در هزار تولد زنده)</t>
  </si>
  <si>
    <t xml:space="preserve">مرکز شماره1 </t>
  </si>
  <si>
    <t>مرکز شماره 2</t>
  </si>
  <si>
    <t>مرکز شماره 3</t>
  </si>
  <si>
    <t>مرکز شماره 4</t>
  </si>
  <si>
    <t>مرکز شماره 5</t>
  </si>
  <si>
    <t>مرکز شماره 6</t>
  </si>
  <si>
    <t>مرکز شماره 7</t>
  </si>
  <si>
    <t>مرکز شماره 8</t>
  </si>
  <si>
    <t>مرکز شماره 9</t>
  </si>
  <si>
    <t>مرکز شماره 10</t>
  </si>
  <si>
    <t>مرکز شماره 11</t>
  </si>
  <si>
    <t>مرکز شماره 12</t>
  </si>
  <si>
    <t>مرکز شماره 13</t>
  </si>
  <si>
    <t>مرکز شماره14</t>
  </si>
  <si>
    <t>مرکز شماره 15</t>
  </si>
  <si>
    <t>مرکز شماره 16</t>
  </si>
  <si>
    <t>مرکز شماره17</t>
  </si>
  <si>
    <t>مرکز شماره 18</t>
  </si>
  <si>
    <t>مرکز شماره 19</t>
  </si>
  <si>
    <t>مرکز شماره21</t>
  </si>
  <si>
    <t>زیریکماه</t>
  </si>
  <si>
    <t>5تا 6سال</t>
  </si>
  <si>
    <t>7 تا 9 سال</t>
  </si>
  <si>
    <t>کنترل  نوع زایمان با تعداد زایمان انجام شده</t>
  </si>
  <si>
    <t>درصد زنان همسردار 17 - 15 ساله</t>
  </si>
  <si>
    <t>درصد زنان همسردار 19 - 18 ساله</t>
  </si>
  <si>
    <t>1تا 4سال</t>
  </si>
  <si>
    <t>85 و بیشتر</t>
  </si>
  <si>
    <t>میزان مرگ گروه سنی 4-1 سال کل گروه سنی</t>
  </si>
  <si>
    <t>کنترل نوع زایمان با شرایط زایمان</t>
  </si>
  <si>
    <t>تعداد زنان 54-10 ساله شوهر دار</t>
  </si>
  <si>
    <t>درصد زنان 54-10 ساله بی فرزند</t>
  </si>
  <si>
    <t>درصد زنان 54-10 ساله تک فرزند</t>
  </si>
  <si>
    <t>54 تا 50</t>
  </si>
  <si>
    <t>درصد زنان همسردار 54 - 15 ساله</t>
  </si>
  <si>
    <t>درصد زنان همسردار 54 - 10 ساله</t>
  </si>
  <si>
    <t>ميزان باروري اختصاصي سني 50 تا 54</t>
  </si>
  <si>
    <t>تولد و مرگ از جداول تولد و مرگ</t>
  </si>
  <si>
    <t>تطبیق آماری جداول</t>
  </si>
  <si>
    <t>`</t>
  </si>
  <si>
    <t>شهرستان</t>
  </si>
  <si>
    <t>جدول شاخصهای زیج حیاتی روستایی سال 1400 شهرستان..............................</t>
  </si>
  <si>
    <t>درصد زنان همسردار 54 - 50 ساله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</si>
</sst>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;[Red]0"/>
    <numFmt numFmtId="165" formatCode="0.00;[Red]0.00"/>
  </numFmts>
  <fonts count="19">
    <font>
      <sz val="11"/>
      <color theme="1"/>
      <name val="Calibri"/>
      <family val="2"/>
      <charset val="178"/>
      <scheme val="minor"/>
    </font>
    <font>
      <sz val="10"/>
      <name val="Arial"/>
      <family val="2"/>
    </font>
    <font>
      <b/>
      <sz val="12"/>
      <name val="B Nazanin"/>
      <charset val="178"/>
    </font>
    <font>
      <sz val="8"/>
      <color rgb="FF000000"/>
      <name val="Segoe UI"/>
      <family val="2"/>
    </font>
    <font>
      <b/>
      <sz val="12"/>
      <color indexed="16"/>
      <name val="B Nazanin"/>
      <charset val="178"/>
    </font>
    <font>
      <b/>
      <sz val="12"/>
      <color indexed="10"/>
      <name val="B Nazanin"/>
      <charset val="178"/>
    </font>
    <font>
      <b/>
      <u/>
      <sz val="12"/>
      <color indexed="12"/>
      <name val="B Nazanin"/>
      <charset val="178"/>
    </font>
    <font>
      <b/>
      <sz val="14"/>
      <name val="B Nazanin"/>
      <charset val="178"/>
    </font>
    <font>
      <sz val="12"/>
      <name val="B Nazanin"/>
      <charset val="178"/>
    </font>
    <font>
      <b/>
      <sz val="12"/>
      <color theme="9" tint="0.39997558519241921"/>
      <name val="B Nazanin"/>
      <charset val="178"/>
    </font>
    <font>
      <sz val="10"/>
      <name val="B Nazanin"/>
      <charset val="178"/>
    </font>
    <font>
      <b/>
      <sz val="10"/>
      <name val="B Nazanin"/>
      <charset val="178"/>
    </font>
    <font>
      <b/>
      <sz val="8"/>
      <name val="B Nazanin"/>
      <charset val="178"/>
    </font>
    <font>
      <b/>
      <sz val="9"/>
      <name val="B Mitra"/>
      <charset val="178"/>
    </font>
    <font>
      <b/>
      <sz val="11"/>
      <name val="B Nazanin"/>
      <charset val="178"/>
    </font>
    <font>
      <b/>
      <sz val="10"/>
      <color theme="1"/>
      <name val="B Nazanin"/>
      <charset val="178"/>
    </font>
    <font>
      <sz val="9"/>
      <name val="B Nazanin"/>
      <charset val="178"/>
    </font>
    <font>
      <b/>
      <sz val="12"/>
      <name val="B Titr"/>
      <charset val="178"/>
    </font>
    <font>
      <b/>
      <sz val="8"/>
      <color theme="1"/>
      <name val="B Nazanin"/>
      <charset val="178"/>
    </font>
  </fonts>
  <fills count="22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78D8D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darkUp"/>
    </fill>
    <fill>
      <patternFill patternType="solid">
        <fgColor rgb="FFFFC000"/>
        <bgColor indexed="64"/>
      </patternFill>
    </fill>
    <fill>
      <patternFill patternType="solid">
        <fgColor rgb="FFFFD21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EB29EB"/>
        <bgColor indexed="64"/>
      </patternFill>
    </fill>
    <fill>
      <patternFill patternType="solid">
        <fgColor rgb="FFF6ACBE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</fills>
  <borders count="7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theme="1"/>
      </left>
      <right/>
      <top style="double">
        <color theme="1"/>
      </top>
      <bottom style="double">
        <color theme="1"/>
      </bottom>
      <diagonal/>
    </border>
    <border>
      <left/>
      <right/>
      <top style="double">
        <color theme="1"/>
      </top>
      <bottom style="double">
        <color theme="1"/>
      </bottom>
      <diagonal/>
    </border>
    <border>
      <left/>
      <right style="double">
        <color theme="1"/>
      </right>
      <top style="double">
        <color theme="1"/>
      </top>
      <bottom style="double">
        <color theme="1"/>
      </bottom>
      <diagonal/>
    </border>
    <border>
      <left style="double">
        <color theme="1"/>
      </left>
      <right style="double">
        <color theme="1"/>
      </right>
      <top style="double">
        <color theme="1"/>
      </top>
      <bottom style="double">
        <color theme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theme="1"/>
      </left>
      <right style="double">
        <color theme="1"/>
      </right>
      <top style="double">
        <color theme="1"/>
      </top>
      <bottom/>
      <diagonal/>
    </border>
    <border>
      <left style="double">
        <color theme="1"/>
      </left>
      <right style="double">
        <color theme="1"/>
      </right>
      <top/>
      <bottom style="double">
        <color theme="1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307">
    <xf numFmtId="0" fontId="0" fillId="0" borderId="0" xfId="0"/>
    <xf numFmtId="2" fontId="2" fillId="0" borderId="26" xfId="0" applyNumberFormat="1" applyFont="1" applyFill="1" applyBorder="1" applyAlignment="1">
      <alignment horizontal="center" readingOrder="2"/>
    </xf>
    <xf numFmtId="2" fontId="2" fillId="0" borderId="10" xfId="0" applyNumberFormat="1" applyFont="1" applyFill="1" applyBorder="1" applyAlignment="1">
      <alignment horizontal="center" readingOrder="2"/>
    </xf>
    <xf numFmtId="0" fontId="2" fillId="0" borderId="4" xfId="1" applyFont="1" applyBorder="1" applyAlignment="1">
      <alignment horizontal="center" vertical="center" wrapText="1" readingOrder="2"/>
    </xf>
    <xf numFmtId="0" fontId="2" fillId="0" borderId="12" xfId="1" applyFont="1" applyBorder="1" applyAlignment="1">
      <alignment horizontal="center" vertical="center" wrapText="1" readingOrder="2"/>
    </xf>
    <xf numFmtId="0" fontId="2" fillId="0" borderId="4" xfId="1" applyFont="1" applyBorder="1" applyAlignment="1">
      <alignment horizontal="center" readingOrder="2"/>
    </xf>
    <xf numFmtId="0" fontId="2" fillId="0" borderId="12" xfId="1" applyFont="1" applyBorder="1" applyAlignment="1">
      <alignment horizontal="center" readingOrder="2"/>
    </xf>
    <xf numFmtId="0" fontId="2" fillId="0" borderId="13" xfId="1" applyFont="1" applyBorder="1" applyAlignment="1">
      <alignment horizontal="center" readingOrder="2"/>
    </xf>
    <xf numFmtId="1" fontId="2" fillId="0" borderId="54" xfId="1" applyNumberFormat="1" applyFont="1" applyBorder="1" applyAlignment="1">
      <alignment readingOrder="2"/>
    </xf>
    <xf numFmtId="1" fontId="2" fillId="0" borderId="9" xfId="1" applyNumberFormat="1" applyFont="1" applyBorder="1" applyAlignment="1">
      <alignment readingOrder="2"/>
    </xf>
    <xf numFmtId="1" fontId="2" fillId="0" borderId="62" xfId="1" applyNumberFormat="1" applyFont="1" applyBorder="1" applyAlignment="1">
      <alignment readingOrder="2"/>
    </xf>
    <xf numFmtId="0" fontId="2" fillId="0" borderId="8" xfId="1" applyFont="1" applyBorder="1" applyAlignment="1">
      <alignment horizontal="center" readingOrder="2"/>
    </xf>
    <xf numFmtId="1" fontId="2" fillId="0" borderId="9" xfId="1" applyNumberFormat="1" applyFont="1" applyBorder="1" applyAlignment="1">
      <alignment horizontal="right" readingOrder="2"/>
    </xf>
    <xf numFmtId="1" fontId="2" fillId="0" borderId="19" xfId="1" applyNumberFormat="1" applyFont="1" applyBorder="1" applyAlignment="1">
      <alignment readingOrder="2"/>
    </xf>
    <xf numFmtId="1" fontId="2" fillId="0" borderId="48" xfId="1" applyNumberFormat="1" applyFont="1" applyBorder="1" applyAlignment="1">
      <alignment readingOrder="2"/>
    </xf>
    <xf numFmtId="1" fontId="2" fillId="0" borderId="55" xfId="1" applyNumberFormat="1" applyFont="1" applyBorder="1" applyAlignment="1">
      <alignment readingOrder="2"/>
    </xf>
    <xf numFmtId="1" fontId="2" fillId="0" borderId="56" xfId="1" applyNumberFormat="1" applyFont="1" applyBorder="1" applyAlignment="1">
      <alignment readingOrder="2"/>
    </xf>
    <xf numFmtId="0" fontId="2" fillId="0" borderId="9" xfId="1" applyFont="1" applyBorder="1" applyAlignment="1">
      <alignment horizontal="center" vertical="center" wrapText="1" readingOrder="2"/>
    </xf>
    <xf numFmtId="0" fontId="2" fillId="0" borderId="31" xfId="1" applyFont="1" applyBorder="1" applyAlignment="1">
      <alignment horizontal="center" vertical="center" wrapText="1" readingOrder="2"/>
    </xf>
    <xf numFmtId="0" fontId="2" fillId="0" borderId="13" xfId="1" applyFont="1" applyBorder="1" applyAlignment="1">
      <alignment horizontal="center" vertical="center" wrapText="1" readingOrder="2"/>
    </xf>
    <xf numFmtId="0" fontId="2" fillId="0" borderId="8" xfId="1" applyFont="1" applyBorder="1" applyAlignment="1">
      <alignment horizontal="center" vertical="center" wrapText="1" readingOrder="2"/>
    </xf>
    <xf numFmtId="0" fontId="2" fillId="5" borderId="8" xfId="1" applyFont="1" applyFill="1" applyBorder="1" applyAlignment="1">
      <alignment horizontal="center" vertical="center" wrapText="1" readingOrder="2"/>
    </xf>
    <xf numFmtId="0" fontId="2" fillId="0" borderId="5" xfId="1" applyFont="1" applyBorder="1" applyAlignment="1">
      <alignment horizontal="center" vertical="center" wrapText="1" readingOrder="2"/>
    </xf>
    <xf numFmtId="0" fontId="2" fillId="0" borderId="35" xfId="1" applyFont="1" applyBorder="1" applyAlignment="1">
      <alignment horizontal="center" vertical="center" wrapText="1" readingOrder="2"/>
    </xf>
    <xf numFmtId="0" fontId="2" fillId="3" borderId="9" xfId="1" applyFont="1" applyFill="1" applyBorder="1" applyAlignment="1">
      <alignment horizontal="center" vertical="center" wrapText="1" readingOrder="2"/>
    </xf>
    <xf numFmtId="0" fontId="2" fillId="3" borderId="13" xfId="1" applyFont="1" applyFill="1" applyBorder="1" applyAlignment="1">
      <alignment horizontal="center" vertical="center" wrapText="1" readingOrder="2"/>
    </xf>
    <xf numFmtId="0" fontId="2" fillId="0" borderId="38" xfId="1" applyFont="1" applyBorder="1" applyAlignment="1">
      <alignment horizontal="center" vertical="center" wrapText="1" readingOrder="2"/>
    </xf>
    <xf numFmtId="0" fontId="2" fillId="0" borderId="39" xfId="1" applyFont="1" applyBorder="1" applyAlignment="1">
      <alignment horizontal="center" vertical="center" wrapText="1" readingOrder="2"/>
    </xf>
    <xf numFmtId="0" fontId="2" fillId="0" borderId="40" xfId="1" applyFont="1" applyBorder="1" applyAlignment="1">
      <alignment horizontal="center" vertical="center" wrapText="1" readingOrder="2"/>
    </xf>
    <xf numFmtId="0" fontId="2" fillId="0" borderId="42" xfId="1" applyFont="1" applyBorder="1" applyAlignment="1">
      <alignment horizontal="center" vertical="center" wrapText="1" readingOrder="2"/>
    </xf>
    <xf numFmtId="0" fontId="2" fillId="0" borderId="44" xfId="1" applyFont="1" applyBorder="1" applyAlignment="1">
      <alignment horizontal="center" vertical="center" wrapText="1" readingOrder="2"/>
    </xf>
    <xf numFmtId="0" fontId="2" fillId="0" borderId="46" xfId="1" applyFont="1" applyBorder="1" applyAlignment="1">
      <alignment horizontal="center" vertical="center" wrapText="1" readingOrder="2"/>
    </xf>
    <xf numFmtId="0" fontId="2" fillId="0" borderId="47" xfId="1" applyFont="1" applyBorder="1" applyAlignment="1">
      <alignment horizontal="center" vertical="center" wrapText="1" readingOrder="2"/>
    </xf>
    <xf numFmtId="1" fontId="2" fillId="0" borderId="9" xfId="1" applyNumberFormat="1" applyFont="1" applyBorder="1" applyAlignment="1">
      <alignment horizontal="center" readingOrder="2"/>
    </xf>
    <xf numFmtId="2" fontId="2" fillId="0" borderId="9" xfId="1" applyNumberFormat="1" applyFont="1" applyBorder="1" applyAlignment="1">
      <alignment horizontal="center" readingOrder="2"/>
    </xf>
    <xf numFmtId="2" fontId="2" fillId="0" borderId="9" xfId="1" applyNumberFormat="1" applyFont="1" applyFill="1" applyBorder="1" applyAlignment="1">
      <alignment horizontal="center" readingOrder="2"/>
    </xf>
    <xf numFmtId="0" fontId="2" fillId="0" borderId="28" xfId="1" applyFont="1" applyFill="1" applyBorder="1" applyAlignment="1">
      <alignment horizontal="center" readingOrder="2"/>
    </xf>
    <xf numFmtId="2" fontId="2" fillId="0" borderId="60" xfId="1" applyNumberFormat="1" applyFont="1" applyBorder="1" applyAlignment="1">
      <alignment horizontal="center" readingOrder="2"/>
    </xf>
    <xf numFmtId="1" fontId="2" fillId="4" borderId="9" xfId="0" applyNumberFormat="1" applyFont="1" applyFill="1" applyBorder="1" applyAlignment="1">
      <alignment horizontal="center" vertical="justify" wrapText="1" readingOrder="2"/>
    </xf>
    <xf numFmtId="0" fontId="2" fillId="0" borderId="30" xfId="0" applyFont="1" applyBorder="1" applyAlignment="1">
      <alignment horizontal="center" readingOrder="2"/>
    </xf>
    <xf numFmtId="0" fontId="2" fillId="0" borderId="0" xfId="1" applyFont="1" applyAlignment="1">
      <alignment horizontal="center" readingOrder="2"/>
    </xf>
    <xf numFmtId="0" fontId="2" fillId="0" borderId="8" xfId="0" applyFont="1" applyFill="1" applyBorder="1" applyAlignment="1">
      <alignment horizontal="center" wrapText="1" readingOrder="2"/>
    </xf>
    <xf numFmtId="0" fontId="2" fillId="0" borderId="9" xfId="0" applyFont="1" applyFill="1" applyBorder="1" applyAlignment="1">
      <alignment horizontal="center" vertical="center" wrapText="1" readingOrder="2"/>
    </xf>
    <xf numFmtId="0" fontId="2" fillId="0" borderId="21" xfId="0" applyFont="1" applyFill="1" applyBorder="1" applyAlignment="1">
      <alignment horizontal="center" vertical="center" wrapText="1" readingOrder="2"/>
    </xf>
    <xf numFmtId="0" fontId="2" fillId="0" borderId="8" xfId="0" applyFont="1" applyFill="1" applyBorder="1" applyAlignment="1">
      <alignment horizontal="center" vertical="center" readingOrder="2"/>
    </xf>
    <xf numFmtId="0" fontId="2" fillId="0" borderId="9" xfId="0" applyFont="1" applyFill="1" applyBorder="1" applyAlignment="1">
      <alignment horizontal="center" vertical="center" readingOrder="2"/>
    </xf>
    <xf numFmtId="0" fontId="2" fillId="0" borderId="31" xfId="0" applyFont="1" applyBorder="1" applyAlignment="1">
      <alignment horizontal="center" vertical="center" readingOrder="2"/>
    </xf>
    <xf numFmtId="0" fontId="2" fillId="0" borderId="12" xfId="0" applyFont="1" applyBorder="1" applyAlignment="1">
      <alignment horizontal="center" vertical="center" readingOrder="2"/>
    </xf>
    <xf numFmtId="0" fontId="2" fillId="10" borderId="9" xfId="1" applyFont="1" applyFill="1" applyBorder="1" applyAlignment="1">
      <alignment horizontal="center" readingOrder="2"/>
    </xf>
    <xf numFmtId="0" fontId="2" fillId="0" borderId="13" xfId="1" applyFont="1" applyBorder="1" applyAlignment="1">
      <alignment horizontal="right" readingOrder="2"/>
    </xf>
    <xf numFmtId="0" fontId="2" fillId="10" borderId="28" xfId="1" applyFont="1" applyFill="1" applyBorder="1" applyAlignment="1">
      <alignment horizontal="center" readingOrder="2"/>
    </xf>
    <xf numFmtId="0" fontId="2" fillId="10" borderId="19" xfId="1" applyFont="1" applyFill="1" applyBorder="1" applyAlignment="1">
      <alignment horizontal="center" readingOrder="2"/>
    </xf>
    <xf numFmtId="2" fontId="2" fillId="0" borderId="60" xfId="0" applyNumberFormat="1" applyFont="1" applyFill="1" applyBorder="1" applyAlignment="1">
      <alignment horizontal="center" readingOrder="2"/>
    </xf>
    <xf numFmtId="0" fontId="2" fillId="11" borderId="19" xfId="1" applyFont="1" applyFill="1" applyBorder="1" applyAlignment="1">
      <alignment horizontal="center" readingOrder="2"/>
    </xf>
    <xf numFmtId="0" fontId="4" fillId="13" borderId="0" xfId="1" applyFont="1" applyFill="1" applyBorder="1" applyAlignment="1">
      <alignment vertical="justify" wrapText="1" readingOrder="2"/>
    </xf>
    <xf numFmtId="0" fontId="2" fillId="13" borderId="0" xfId="1" applyFont="1" applyFill="1" applyBorder="1" applyAlignment="1">
      <alignment horizontal="center" readingOrder="2"/>
    </xf>
    <xf numFmtId="0" fontId="2" fillId="13" borderId="9" xfId="1" applyFont="1" applyFill="1" applyBorder="1" applyAlignment="1">
      <alignment horizontal="center" readingOrder="2"/>
    </xf>
    <xf numFmtId="0" fontId="2" fillId="13" borderId="0" xfId="1" applyFont="1" applyFill="1" applyBorder="1" applyAlignment="1">
      <alignment readingOrder="2"/>
    </xf>
    <xf numFmtId="0" fontId="8" fillId="6" borderId="8" xfId="1" applyFont="1" applyFill="1" applyBorder="1" applyAlignment="1">
      <alignment horizontal="center" vertical="center" wrapText="1" readingOrder="2"/>
    </xf>
    <xf numFmtId="0" fontId="8" fillId="7" borderId="8" xfId="1" applyFont="1" applyFill="1" applyBorder="1" applyAlignment="1">
      <alignment horizontal="center" vertical="center" wrapText="1" readingOrder="2"/>
    </xf>
    <xf numFmtId="0" fontId="8" fillId="8" borderId="12" xfId="1" applyFont="1" applyFill="1" applyBorder="1" applyAlignment="1">
      <alignment horizontal="center" vertical="center" wrapText="1" readingOrder="2"/>
    </xf>
    <xf numFmtId="0" fontId="2" fillId="13" borderId="0" xfId="1" applyFont="1" applyFill="1" applyBorder="1" applyAlignment="1">
      <alignment vertical="center" wrapText="1" readingOrder="2"/>
    </xf>
    <xf numFmtId="1" fontId="2" fillId="13" borderId="9" xfId="1" applyNumberFormat="1" applyFont="1" applyFill="1" applyBorder="1" applyAlignment="1">
      <alignment horizontal="center" readingOrder="2"/>
    </xf>
    <xf numFmtId="0" fontId="9" fillId="13" borderId="0" xfId="1" applyFont="1" applyFill="1" applyAlignment="1">
      <alignment horizontal="center" readingOrder="2"/>
    </xf>
    <xf numFmtId="1" fontId="2" fillId="14" borderId="9" xfId="0" applyNumberFormat="1" applyFont="1" applyFill="1" applyBorder="1" applyAlignment="1">
      <alignment horizontal="center" vertical="justify" wrapText="1" readingOrder="2"/>
    </xf>
    <xf numFmtId="0" fontId="2" fillId="0" borderId="28" xfId="1" applyFont="1" applyBorder="1" applyAlignment="1">
      <alignment horizontal="center" readingOrder="2"/>
    </xf>
    <xf numFmtId="1" fontId="2" fillId="14" borderId="32" xfId="1" applyNumberFormat="1" applyFont="1" applyFill="1" applyBorder="1" applyAlignment="1">
      <alignment horizontal="center" readingOrder="2"/>
    </xf>
    <xf numFmtId="0" fontId="0" fillId="4" borderId="0" xfId="0" applyFill="1" applyAlignment="1">
      <alignment horizontal="center"/>
    </xf>
    <xf numFmtId="0" fontId="10" fillId="0" borderId="0" xfId="0" applyFont="1"/>
    <xf numFmtId="164" fontId="11" fillId="4" borderId="70" xfId="0" applyNumberFormat="1" applyFont="1" applyFill="1" applyBorder="1" applyAlignment="1">
      <alignment horizontal="center" readingOrder="2"/>
    </xf>
    <xf numFmtId="1" fontId="11" fillId="4" borderId="71" xfId="0" applyNumberFormat="1" applyFont="1" applyFill="1" applyBorder="1" applyAlignment="1">
      <alignment horizontal="center"/>
    </xf>
    <xf numFmtId="1" fontId="12" fillId="4" borderId="70" xfId="0" applyNumberFormat="1" applyFont="1" applyFill="1" applyBorder="1" applyAlignment="1">
      <alignment horizontal="center" readingOrder="2"/>
    </xf>
    <xf numFmtId="1" fontId="11" fillId="4" borderId="70" xfId="0" applyNumberFormat="1" applyFont="1" applyFill="1" applyBorder="1" applyAlignment="1">
      <alignment horizontal="center" readingOrder="2"/>
    </xf>
    <xf numFmtId="1" fontId="11" fillId="4" borderId="67" xfId="0" applyNumberFormat="1" applyFont="1" applyFill="1" applyBorder="1" applyAlignment="1">
      <alignment horizontal="center" readingOrder="2"/>
    </xf>
    <xf numFmtId="2" fontId="11" fillId="4" borderId="70" xfId="0" applyNumberFormat="1" applyFont="1" applyFill="1" applyBorder="1" applyAlignment="1">
      <alignment horizontal="center" readingOrder="2"/>
    </xf>
    <xf numFmtId="2" fontId="11" fillId="4" borderId="67" xfId="0" applyNumberFormat="1" applyFont="1" applyFill="1" applyBorder="1" applyAlignment="1">
      <alignment horizontal="center" readingOrder="2"/>
    </xf>
    <xf numFmtId="2" fontId="11" fillId="4" borderId="71" xfId="0" applyNumberFormat="1" applyFont="1" applyFill="1" applyBorder="1" applyAlignment="1">
      <alignment horizontal="center"/>
    </xf>
    <xf numFmtId="1" fontId="11" fillId="0" borderId="9" xfId="0" applyNumberFormat="1" applyFont="1" applyBorder="1" applyAlignment="1">
      <alignment horizontal="center" readingOrder="2"/>
    </xf>
    <xf numFmtId="0" fontId="1" fillId="4" borderId="0" xfId="0" applyFont="1" applyFill="1" applyAlignment="1">
      <alignment horizontal="center"/>
    </xf>
    <xf numFmtId="2" fontId="11" fillId="4" borderId="71" xfId="0" applyNumberFormat="1" applyFont="1" applyFill="1" applyBorder="1" applyAlignment="1">
      <alignment horizontal="center" readingOrder="2"/>
    </xf>
    <xf numFmtId="2" fontId="11" fillId="0" borderId="70" xfId="0" applyNumberFormat="1" applyFont="1" applyFill="1" applyBorder="1" applyAlignment="1">
      <alignment readingOrder="2"/>
    </xf>
    <xf numFmtId="2" fontId="11" fillId="0" borderId="71" xfId="0" applyNumberFormat="1" applyFont="1" applyFill="1" applyBorder="1" applyAlignment="1">
      <alignment horizontal="center" readingOrder="2"/>
    </xf>
    <xf numFmtId="2" fontId="11" fillId="4" borderId="72" xfId="0" applyNumberFormat="1" applyFont="1" applyFill="1" applyBorder="1" applyAlignment="1">
      <alignment horizontal="center" readingOrder="2"/>
    </xf>
    <xf numFmtId="165" fontId="0" fillId="4" borderId="0" xfId="0" applyNumberFormat="1" applyFill="1" applyAlignment="1">
      <alignment horizontal="center"/>
    </xf>
    <xf numFmtId="165" fontId="11" fillId="4" borderId="70" xfId="0" applyNumberFormat="1" applyFont="1" applyFill="1" applyBorder="1" applyAlignment="1">
      <alignment horizontal="center" readingOrder="2"/>
    </xf>
    <xf numFmtId="0" fontId="12" fillId="4" borderId="0" xfId="0" applyFont="1" applyFill="1" applyAlignment="1">
      <alignment horizontal="right"/>
    </xf>
    <xf numFmtId="0" fontId="2" fillId="13" borderId="0" xfId="1" applyFont="1" applyFill="1" applyAlignment="1">
      <alignment horizontal="center" readingOrder="2"/>
    </xf>
    <xf numFmtId="0" fontId="2" fillId="0" borderId="22" xfId="1" applyFont="1" applyBorder="1" applyAlignment="1">
      <alignment horizontal="center" vertical="center" wrapText="1" readingOrder="2"/>
    </xf>
    <xf numFmtId="0" fontId="2" fillId="0" borderId="10" xfId="1" applyFont="1" applyBorder="1" applyAlignment="1">
      <alignment horizontal="center" vertical="center" wrapText="1" readingOrder="2"/>
    </xf>
    <xf numFmtId="0" fontId="2" fillId="0" borderId="19" xfId="1" applyFont="1" applyBorder="1" applyAlignment="1">
      <alignment horizontal="center" vertical="center" wrapText="1" readingOrder="2"/>
    </xf>
    <xf numFmtId="0" fontId="2" fillId="0" borderId="23" xfId="1" applyFont="1" applyBorder="1" applyAlignment="1">
      <alignment horizontal="center" vertical="center" wrapText="1" readingOrder="2"/>
    </xf>
    <xf numFmtId="0" fontId="2" fillId="0" borderId="33" xfId="1" applyFont="1" applyBorder="1" applyAlignment="1">
      <alignment horizontal="center" readingOrder="2"/>
    </xf>
    <xf numFmtId="0" fontId="2" fillId="0" borderId="34" xfId="1" applyFont="1" applyBorder="1" applyAlignment="1">
      <alignment horizontal="center" readingOrder="2"/>
    </xf>
    <xf numFmtId="0" fontId="8" fillId="0" borderId="9" xfId="1" applyFont="1" applyFill="1" applyBorder="1" applyAlignment="1">
      <alignment horizontal="center" vertical="center" wrapText="1" readingOrder="2"/>
    </xf>
    <xf numFmtId="0" fontId="11" fillId="15" borderId="70" xfId="0" applyFont="1" applyFill="1" applyBorder="1" applyAlignment="1">
      <alignment horizontal="right" vertical="center" wrapText="1"/>
    </xf>
    <xf numFmtId="0" fontId="12" fillId="15" borderId="70" xfId="0" applyFont="1" applyFill="1" applyBorder="1" applyAlignment="1">
      <alignment horizontal="center" vertical="center" wrapText="1"/>
    </xf>
    <xf numFmtId="0" fontId="12" fillId="15" borderId="70" xfId="0" applyFont="1" applyFill="1" applyBorder="1" applyAlignment="1">
      <alignment horizontal="right" readingOrder="2"/>
    </xf>
    <xf numFmtId="165" fontId="12" fillId="15" borderId="70" xfId="0" applyNumberFormat="1" applyFont="1" applyFill="1" applyBorder="1" applyAlignment="1">
      <alignment horizontal="right" readingOrder="2"/>
    </xf>
    <xf numFmtId="1" fontId="11" fillId="4" borderId="69" xfId="0" applyNumberFormat="1" applyFont="1" applyFill="1" applyBorder="1" applyAlignment="1">
      <alignment horizontal="center" readingOrder="2"/>
    </xf>
    <xf numFmtId="2" fontId="11" fillId="4" borderId="74" xfId="0" applyNumberFormat="1" applyFont="1" applyFill="1" applyBorder="1" applyAlignment="1">
      <alignment horizontal="center" readingOrder="2"/>
    </xf>
    <xf numFmtId="2" fontId="11" fillId="0" borderId="75" xfId="0" applyNumberFormat="1" applyFont="1" applyFill="1" applyBorder="1" applyAlignment="1">
      <alignment horizontal="center" readingOrder="2"/>
    </xf>
    <xf numFmtId="2" fontId="11" fillId="4" borderId="9" xfId="0" applyNumberFormat="1" applyFont="1" applyFill="1" applyBorder="1" applyAlignment="1">
      <alignment horizontal="center" readingOrder="2"/>
    </xf>
    <xf numFmtId="165" fontId="12" fillId="15" borderId="70" xfId="0" applyNumberFormat="1" applyFont="1" applyFill="1" applyBorder="1" applyAlignment="1">
      <alignment readingOrder="2"/>
    </xf>
    <xf numFmtId="0" fontId="2" fillId="13" borderId="0" xfId="1" applyFont="1" applyFill="1" applyAlignment="1">
      <alignment horizontal="center" readingOrder="2"/>
    </xf>
    <xf numFmtId="0" fontId="2" fillId="13" borderId="0" xfId="1" applyFont="1" applyFill="1" applyAlignment="1">
      <alignment horizontal="center" readingOrder="2"/>
    </xf>
    <xf numFmtId="0" fontId="14" fillId="0" borderId="5" xfId="1" applyFont="1" applyBorder="1" applyAlignment="1">
      <alignment horizontal="center" vertical="center" wrapText="1" readingOrder="2"/>
    </xf>
    <xf numFmtId="164" fontId="0" fillId="4" borderId="0" xfId="0" applyNumberFormat="1" applyFill="1" applyAlignment="1">
      <alignment horizontal="center"/>
    </xf>
    <xf numFmtId="0" fontId="2" fillId="0" borderId="5" xfId="1" applyFont="1" applyBorder="1" applyAlignment="1">
      <alignment horizontal="right" readingOrder="2"/>
    </xf>
    <xf numFmtId="1" fontId="2" fillId="14" borderId="13" xfId="1" applyNumberFormat="1" applyFont="1" applyFill="1" applyBorder="1" applyAlignment="1">
      <alignment horizontal="center" readingOrder="2"/>
    </xf>
    <xf numFmtId="2" fontId="15" fillId="4" borderId="70" xfId="0" applyNumberFormat="1" applyFont="1" applyFill="1" applyBorder="1" applyAlignment="1">
      <alignment horizontal="center" readingOrder="2"/>
    </xf>
    <xf numFmtId="0" fontId="2" fillId="0" borderId="61" xfId="1" applyFont="1" applyBorder="1" applyAlignment="1">
      <alignment horizontal="center" vertical="center" readingOrder="2"/>
    </xf>
    <xf numFmtId="0" fontId="2" fillId="0" borderId="19" xfId="1" applyFont="1" applyBorder="1" applyAlignment="1">
      <alignment horizontal="center" vertical="center" readingOrder="2"/>
    </xf>
    <xf numFmtId="0" fontId="2" fillId="0" borderId="34" xfId="1" applyFont="1" applyBorder="1" applyAlignment="1">
      <alignment horizontal="center" vertical="center" readingOrder="2"/>
    </xf>
    <xf numFmtId="1" fontId="2" fillId="0" borderId="9" xfId="1" applyNumberFormat="1" applyFont="1" applyBorder="1" applyAlignment="1">
      <alignment horizontal="center" vertical="center" readingOrder="2"/>
    </xf>
    <xf numFmtId="1" fontId="2" fillId="0" borderId="62" xfId="1" applyNumberFormat="1" applyFont="1" applyBorder="1" applyAlignment="1">
      <alignment horizontal="center" vertical="center" readingOrder="2"/>
    </xf>
    <xf numFmtId="1" fontId="2" fillId="0" borderId="48" xfId="1" applyNumberFormat="1" applyFont="1" applyBorder="1" applyAlignment="1">
      <alignment horizontal="center" vertical="center" readingOrder="2"/>
    </xf>
    <xf numFmtId="1" fontId="2" fillId="2" borderId="31" xfId="1" applyNumberFormat="1" applyFont="1" applyFill="1" applyBorder="1" applyAlignment="1">
      <alignment horizontal="center" vertical="center" readingOrder="2"/>
    </xf>
    <xf numFmtId="0" fontId="2" fillId="0" borderId="13" xfId="1" applyFont="1" applyBorder="1" applyAlignment="1">
      <alignment horizontal="center" vertical="center" readingOrder="2"/>
    </xf>
    <xf numFmtId="1" fontId="2" fillId="2" borderId="32" xfId="1" applyNumberFormat="1" applyFont="1" applyFill="1" applyBorder="1" applyAlignment="1">
      <alignment horizontal="center" vertical="center" readingOrder="2"/>
    </xf>
    <xf numFmtId="2" fontId="11" fillId="0" borderId="9" xfId="0" applyNumberFormat="1" applyFont="1" applyBorder="1" applyAlignment="1">
      <alignment horizontal="center" readingOrder="2"/>
    </xf>
    <xf numFmtId="2" fontId="11" fillId="4" borderId="69" xfId="0" applyNumberFormat="1" applyFont="1" applyFill="1" applyBorder="1" applyAlignment="1">
      <alignment horizontal="center" readingOrder="2"/>
    </xf>
    <xf numFmtId="2" fontId="12" fillId="4" borderId="70" xfId="0" applyNumberFormat="1" applyFont="1" applyFill="1" applyBorder="1" applyAlignment="1">
      <alignment horizontal="center" readingOrder="2"/>
    </xf>
    <xf numFmtId="0" fontId="2" fillId="0" borderId="22" xfId="1" applyFont="1" applyBorder="1" applyAlignment="1">
      <alignment horizontal="center" vertical="center" wrapText="1" readingOrder="2"/>
    </xf>
    <xf numFmtId="0" fontId="2" fillId="0" borderId="23" xfId="1" applyFont="1" applyBorder="1" applyAlignment="1">
      <alignment horizontal="center" vertical="center" wrapText="1" readingOrder="2"/>
    </xf>
    <xf numFmtId="0" fontId="2" fillId="13" borderId="0" xfId="1" applyFont="1" applyFill="1" applyAlignment="1">
      <alignment horizontal="center" readingOrder="2"/>
    </xf>
    <xf numFmtId="0" fontId="2" fillId="13" borderId="0" xfId="1" applyFont="1" applyFill="1" applyAlignment="1">
      <alignment horizontal="center" readingOrder="2"/>
    </xf>
    <xf numFmtId="0" fontId="11" fillId="0" borderId="35" xfId="1" applyFont="1" applyBorder="1" applyAlignment="1">
      <alignment horizontal="center" vertical="center" wrapText="1" readingOrder="2"/>
    </xf>
    <xf numFmtId="0" fontId="16" fillId="6" borderId="8" xfId="1" applyFont="1" applyFill="1" applyBorder="1" applyAlignment="1">
      <alignment horizontal="center" vertical="center" wrapText="1" readingOrder="2"/>
    </xf>
    <xf numFmtId="0" fontId="16" fillId="7" borderId="8" xfId="1" applyFont="1" applyFill="1" applyBorder="1" applyAlignment="1">
      <alignment horizontal="center" vertical="center" wrapText="1" readingOrder="2"/>
    </xf>
    <xf numFmtId="0" fontId="16" fillId="8" borderId="12" xfId="1" applyFont="1" applyFill="1" applyBorder="1" applyAlignment="1">
      <alignment horizontal="center" vertical="center" wrapText="1" readingOrder="2"/>
    </xf>
    <xf numFmtId="0" fontId="2" fillId="13" borderId="0" xfId="1" applyFont="1" applyFill="1" applyAlignment="1">
      <alignment horizontal="center" readingOrder="2"/>
    </xf>
    <xf numFmtId="2" fontId="2" fillId="4" borderId="9" xfId="1" applyNumberFormat="1" applyFont="1" applyFill="1" applyBorder="1" applyAlignment="1">
      <alignment horizontal="center" readingOrder="2"/>
    </xf>
    <xf numFmtId="1" fontId="2" fillId="4" borderId="9" xfId="1" applyNumberFormat="1" applyFont="1" applyFill="1" applyBorder="1" applyAlignment="1">
      <alignment horizontal="center" readingOrder="2"/>
    </xf>
    <xf numFmtId="2" fontId="2" fillId="4" borderId="26" xfId="1" applyNumberFormat="1" applyFont="1" applyFill="1" applyBorder="1" applyAlignment="1">
      <alignment horizontal="center" readingOrder="2"/>
    </xf>
    <xf numFmtId="2" fontId="2" fillId="4" borderId="10" xfId="1" applyNumberFormat="1" applyFont="1" applyFill="1" applyBorder="1" applyAlignment="1">
      <alignment horizontal="center" readingOrder="2"/>
    </xf>
    <xf numFmtId="2" fontId="2" fillId="4" borderId="5" xfId="1" applyNumberFormat="1" applyFont="1" applyFill="1" applyBorder="1" applyAlignment="1">
      <alignment horizontal="center" readingOrder="2"/>
    </xf>
    <xf numFmtId="2" fontId="2" fillId="4" borderId="35" xfId="1" applyNumberFormat="1" applyFont="1" applyFill="1" applyBorder="1" applyAlignment="1">
      <alignment horizontal="center" readingOrder="2"/>
    </xf>
    <xf numFmtId="2" fontId="2" fillId="4" borderId="31" xfId="1" applyNumberFormat="1" applyFont="1" applyFill="1" applyBorder="1" applyAlignment="1">
      <alignment horizontal="center" readingOrder="2"/>
    </xf>
    <xf numFmtId="2" fontId="2" fillId="4" borderId="13" xfId="1" applyNumberFormat="1" applyFont="1" applyFill="1" applyBorder="1" applyAlignment="1">
      <alignment horizontal="center" readingOrder="2"/>
    </xf>
    <xf numFmtId="2" fontId="2" fillId="4" borderId="32" xfId="1" applyNumberFormat="1" applyFont="1" applyFill="1" applyBorder="1" applyAlignment="1">
      <alignment horizontal="center" readingOrder="2"/>
    </xf>
    <xf numFmtId="1" fontId="2" fillId="17" borderId="9" xfId="1" applyNumberFormat="1" applyFont="1" applyFill="1" applyBorder="1" applyAlignment="1">
      <alignment horizontal="center" readingOrder="2"/>
    </xf>
    <xf numFmtId="0" fontId="2" fillId="13" borderId="0" xfId="1" applyFont="1" applyFill="1" applyAlignment="1">
      <alignment horizontal="center" readingOrder="2"/>
    </xf>
    <xf numFmtId="1" fontId="2" fillId="2" borderId="13" xfId="1" applyNumberFormat="1" applyFont="1" applyFill="1" applyBorder="1" applyAlignment="1">
      <alignment horizontal="center" vertical="center" readingOrder="2"/>
    </xf>
    <xf numFmtId="1" fontId="8" fillId="0" borderId="9" xfId="1" applyNumberFormat="1" applyFont="1" applyFill="1" applyBorder="1" applyAlignment="1">
      <alignment horizontal="center" vertical="center" wrapText="1" readingOrder="2"/>
    </xf>
    <xf numFmtId="0" fontId="2" fillId="13" borderId="0" xfId="1" applyFont="1" applyFill="1" applyAlignment="1">
      <alignment horizontal="center" readingOrder="2"/>
    </xf>
    <xf numFmtId="1" fontId="2" fillId="18" borderId="9" xfId="1" applyNumberFormat="1" applyFont="1" applyFill="1" applyBorder="1" applyAlignment="1">
      <alignment horizontal="center" readingOrder="2"/>
    </xf>
    <xf numFmtId="0" fontId="2" fillId="13" borderId="0" xfId="1" applyFont="1" applyFill="1" applyAlignment="1">
      <alignment horizontal="center" readingOrder="2"/>
    </xf>
    <xf numFmtId="2" fontId="17" fillId="19" borderId="9" xfId="1" applyNumberFormat="1" applyFont="1" applyFill="1" applyBorder="1" applyAlignment="1">
      <alignment horizontal="center" readingOrder="2"/>
    </xf>
    <xf numFmtId="0" fontId="2" fillId="4" borderId="13" xfId="1" applyFont="1" applyFill="1" applyBorder="1" applyAlignment="1">
      <alignment horizontal="center" readingOrder="2"/>
    </xf>
    <xf numFmtId="1" fontId="2" fillId="4" borderId="13" xfId="1" applyNumberFormat="1" applyFont="1" applyFill="1" applyBorder="1" applyAlignment="1">
      <alignment horizontal="right" readingOrder="2"/>
    </xf>
    <xf numFmtId="0" fontId="2" fillId="4" borderId="13" xfId="1" applyFont="1" applyFill="1" applyBorder="1" applyAlignment="1">
      <alignment horizontal="right" readingOrder="2"/>
    </xf>
    <xf numFmtId="0" fontId="2" fillId="20" borderId="0" xfId="1" applyFont="1" applyFill="1" applyBorder="1" applyAlignment="1">
      <alignment vertical="center" wrapText="1" readingOrder="2"/>
    </xf>
    <xf numFmtId="0" fontId="2" fillId="0" borderId="22" xfId="1" applyFont="1" applyBorder="1" applyAlignment="1">
      <alignment horizontal="center" vertical="center" wrapText="1" readingOrder="2"/>
    </xf>
    <xf numFmtId="0" fontId="2" fillId="0" borderId="23" xfId="1" applyFont="1" applyBorder="1" applyAlignment="1">
      <alignment horizontal="center" vertical="center" wrapText="1" readingOrder="2"/>
    </xf>
    <xf numFmtId="0" fontId="12" fillId="15" borderId="67" xfId="0" applyFont="1" applyFill="1" applyBorder="1" applyAlignment="1">
      <alignment horizontal="center" vertical="center" wrapText="1"/>
    </xf>
    <xf numFmtId="0" fontId="12" fillId="15" borderId="73" xfId="0" applyFont="1" applyFill="1" applyBorder="1" applyAlignment="1">
      <alignment horizontal="center" vertical="center" wrapText="1"/>
    </xf>
    <xf numFmtId="0" fontId="10" fillId="4" borderId="0" xfId="0" applyFont="1" applyFill="1"/>
    <xf numFmtId="0" fontId="0" fillId="4" borderId="0" xfId="0" applyFill="1"/>
    <xf numFmtId="1" fontId="2" fillId="4" borderId="9" xfId="0" applyNumberFormat="1" applyFont="1" applyFill="1" applyBorder="1" applyAlignment="1" applyProtection="1">
      <alignment horizontal="center" vertical="justify" wrapText="1" readingOrder="2"/>
      <protection locked="0"/>
    </xf>
    <xf numFmtId="1" fontId="2" fillId="14" borderId="9" xfId="0" applyNumberFormat="1" applyFont="1" applyFill="1" applyBorder="1" applyAlignment="1" applyProtection="1">
      <alignment horizontal="center" vertical="justify" wrapText="1" readingOrder="2"/>
      <protection locked="0"/>
    </xf>
    <xf numFmtId="0" fontId="2" fillId="5" borderId="8" xfId="1" applyFont="1" applyFill="1" applyBorder="1" applyAlignment="1" applyProtection="1">
      <alignment horizontal="center" vertical="center" wrapText="1" readingOrder="2"/>
      <protection locked="0"/>
    </xf>
    <xf numFmtId="0" fontId="8" fillId="6" borderId="8" xfId="1" applyFont="1" applyFill="1" applyBorder="1" applyAlignment="1" applyProtection="1">
      <alignment horizontal="center" vertical="center" wrapText="1" readingOrder="2"/>
      <protection locked="0"/>
    </xf>
    <xf numFmtId="0" fontId="8" fillId="7" borderId="8" xfId="1" applyFont="1" applyFill="1" applyBorder="1" applyAlignment="1" applyProtection="1">
      <alignment horizontal="center" vertical="center" wrapText="1" readingOrder="2"/>
      <protection locked="0"/>
    </xf>
    <xf numFmtId="0" fontId="8" fillId="8" borderId="12" xfId="1" applyFont="1" applyFill="1" applyBorder="1" applyAlignment="1" applyProtection="1">
      <alignment horizontal="center" vertical="center" wrapText="1" readingOrder="2"/>
      <protection locked="0"/>
    </xf>
    <xf numFmtId="1" fontId="2" fillId="21" borderId="9" xfId="0" applyNumberFormat="1" applyFont="1" applyFill="1" applyBorder="1" applyAlignment="1" applyProtection="1">
      <alignment horizontal="center" vertical="justify" wrapText="1" readingOrder="2"/>
      <protection locked="0"/>
    </xf>
    <xf numFmtId="0" fontId="2" fillId="3" borderId="9" xfId="1" applyFont="1" applyFill="1" applyBorder="1" applyAlignment="1" applyProtection="1">
      <alignment horizontal="center" vertical="center" wrapText="1" readingOrder="2"/>
      <protection locked="0"/>
    </xf>
    <xf numFmtId="0" fontId="2" fillId="3" borderId="13" xfId="1" applyFont="1" applyFill="1" applyBorder="1" applyAlignment="1" applyProtection="1">
      <alignment horizontal="center" vertical="center" wrapText="1" readingOrder="2"/>
      <protection locked="0"/>
    </xf>
    <xf numFmtId="164" fontId="15" fillId="4" borderId="70" xfId="0" applyNumberFormat="1" applyFont="1" applyFill="1" applyBorder="1" applyAlignment="1">
      <alignment horizontal="center" readingOrder="2"/>
    </xf>
    <xf numFmtId="165" fontId="18" fillId="15" borderId="70" xfId="0" applyNumberFormat="1" applyFont="1" applyFill="1" applyBorder="1" applyAlignment="1">
      <alignment horizontal="right" readingOrder="2"/>
    </xf>
    <xf numFmtId="0" fontId="2" fillId="16" borderId="66" xfId="1" applyFont="1" applyFill="1" applyBorder="1" applyAlignment="1">
      <alignment horizontal="center" vertical="center" readingOrder="2"/>
    </xf>
    <xf numFmtId="0" fontId="14" fillId="11" borderId="66" xfId="1" applyFont="1" applyFill="1" applyBorder="1" applyAlignment="1">
      <alignment horizontal="center" vertical="center" wrapText="1" readingOrder="2"/>
    </xf>
    <xf numFmtId="0" fontId="14" fillId="11" borderId="66" xfId="1" applyFont="1" applyFill="1" applyBorder="1" applyAlignment="1">
      <alignment horizontal="center" vertical="center" readingOrder="2"/>
    </xf>
    <xf numFmtId="0" fontId="2" fillId="9" borderId="28" xfId="1" applyFont="1" applyFill="1" applyBorder="1" applyAlignment="1">
      <alignment horizontal="center" vertical="center" readingOrder="2"/>
    </xf>
    <xf numFmtId="0" fontId="2" fillId="9" borderId="19" xfId="1" applyFont="1" applyFill="1" applyBorder="1" applyAlignment="1">
      <alignment horizontal="center" vertical="center" readingOrder="2"/>
    </xf>
    <xf numFmtId="0" fontId="2" fillId="0" borderId="1" xfId="1" applyFont="1" applyBorder="1" applyAlignment="1">
      <alignment horizontal="center" readingOrder="2"/>
    </xf>
    <xf numFmtId="0" fontId="2" fillId="0" borderId="2" xfId="1" applyFont="1" applyBorder="1" applyAlignment="1">
      <alignment horizontal="center" readingOrder="2"/>
    </xf>
    <xf numFmtId="0" fontId="2" fillId="0" borderId="3" xfId="1" applyFont="1" applyBorder="1" applyAlignment="1">
      <alignment horizontal="center" readingOrder="2"/>
    </xf>
    <xf numFmtId="0" fontId="2" fillId="0" borderId="1" xfId="1" applyFont="1" applyBorder="1" applyAlignment="1">
      <alignment horizontal="center" vertical="center" readingOrder="2"/>
    </xf>
    <xf numFmtId="0" fontId="2" fillId="0" borderId="2" xfId="1" applyFont="1" applyBorder="1" applyAlignment="1">
      <alignment horizontal="center" vertical="center" readingOrder="2"/>
    </xf>
    <xf numFmtId="0" fontId="2" fillId="0" borderId="3" xfId="1" applyFont="1" applyBorder="1" applyAlignment="1">
      <alignment horizontal="center" vertical="center" readingOrder="2"/>
    </xf>
    <xf numFmtId="0" fontId="2" fillId="0" borderId="6" xfId="1" applyFont="1" applyBorder="1" applyAlignment="1">
      <alignment horizontal="center" readingOrder="2"/>
    </xf>
    <xf numFmtId="0" fontId="2" fillId="0" borderId="16" xfId="1" applyFont="1" applyBorder="1" applyAlignment="1">
      <alignment horizontal="center" readingOrder="2"/>
    </xf>
    <xf numFmtId="0" fontId="2" fillId="0" borderId="17" xfId="1" applyFont="1" applyBorder="1" applyAlignment="1">
      <alignment horizontal="center" readingOrder="2"/>
    </xf>
    <xf numFmtId="0" fontId="2" fillId="0" borderId="7" xfId="1" applyFont="1" applyBorder="1" applyAlignment="1">
      <alignment horizontal="center" readingOrder="2"/>
    </xf>
    <xf numFmtId="0" fontId="2" fillId="0" borderId="14" xfId="1" applyFont="1" applyBorder="1" applyAlignment="1">
      <alignment horizontal="center" readingOrder="2"/>
    </xf>
    <xf numFmtId="0" fontId="2" fillId="0" borderId="18" xfId="1" applyFont="1" applyBorder="1" applyAlignment="1">
      <alignment horizontal="center" readingOrder="2"/>
    </xf>
    <xf numFmtId="0" fontId="2" fillId="0" borderId="15" xfId="1" applyFont="1" applyBorder="1" applyAlignment="1">
      <alignment horizontal="center" readingOrder="2"/>
    </xf>
    <xf numFmtId="0" fontId="2" fillId="0" borderId="22" xfId="1" applyFont="1" applyBorder="1" applyAlignment="1">
      <alignment horizontal="center" vertical="center" wrapText="1" readingOrder="2"/>
    </xf>
    <xf numFmtId="0" fontId="2" fillId="0" borderId="25" xfId="1" applyFont="1" applyBorder="1" applyAlignment="1">
      <alignment horizontal="center" vertical="center" wrapText="1" readingOrder="2"/>
    </xf>
    <xf numFmtId="0" fontId="2" fillId="0" borderId="30" xfId="1" applyFont="1" applyBorder="1" applyAlignment="1">
      <alignment horizontal="center" vertical="center" wrapText="1" readingOrder="2"/>
    </xf>
    <xf numFmtId="0" fontId="2" fillId="0" borderId="23" xfId="1" applyFont="1" applyBorder="1" applyAlignment="1">
      <alignment horizontal="center" vertical="center" wrapText="1" readingOrder="2"/>
    </xf>
    <xf numFmtId="0" fontId="2" fillId="0" borderId="24" xfId="1" applyFont="1" applyBorder="1" applyAlignment="1">
      <alignment horizontal="center" vertical="center" wrapText="1" readingOrder="2"/>
    </xf>
    <xf numFmtId="0" fontId="2" fillId="0" borderId="26" xfId="1" applyFont="1" applyBorder="1" applyAlignment="1">
      <alignment horizontal="center" vertical="center" wrapText="1" readingOrder="2"/>
    </xf>
    <xf numFmtId="0" fontId="2" fillId="0" borderId="27" xfId="1" applyFont="1" applyBorder="1" applyAlignment="1">
      <alignment horizontal="center" vertical="center" wrapText="1" readingOrder="2"/>
    </xf>
    <xf numFmtId="0" fontId="2" fillId="0" borderId="6" xfId="1" applyFont="1" applyBorder="1" applyAlignment="1">
      <alignment horizontal="center" vertical="center" wrapText="1" readingOrder="2"/>
    </xf>
    <xf numFmtId="0" fontId="2" fillId="0" borderId="16" xfId="1" applyFont="1" applyBorder="1" applyAlignment="1">
      <alignment horizontal="center" vertical="center" wrapText="1" readingOrder="2"/>
    </xf>
    <xf numFmtId="0" fontId="2" fillId="0" borderId="17" xfId="1" applyFont="1" applyBorder="1" applyAlignment="1">
      <alignment horizontal="center" vertical="center" wrapText="1" readingOrder="2"/>
    </xf>
    <xf numFmtId="0" fontId="2" fillId="0" borderId="28" xfId="1" applyFont="1" applyBorder="1" applyAlignment="1">
      <alignment horizontal="center" vertical="center" wrapText="1" readingOrder="2"/>
    </xf>
    <xf numFmtId="0" fontId="2" fillId="0" borderId="19" xfId="1" applyFont="1" applyBorder="1" applyAlignment="1">
      <alignment horizontal="center" vertical="center" wrapText="1" readingOrder="2"/>
    </xf>
    <xf numFmtId="0" fontId="2" fillId="0" borderId="7" xfId="1" applyFont="1" applyBorder="1" applyAlignment="1">
      <alignment horizontal="center" vertical="center" wrapText="1" readingOrder="2"/>
    </xf>
    <xf numFmtId="0" fontId="2" fillId="0" borderId="41" xfId="0" applyFont="1" applyFill="1" applyBorder="1" applyAlignment="1">
      <alignment horizontal="center" vertical="center" readingOrder="2"/>
    </xf>
    <xf numFmtId="0" fontId="2" fillId="0" borderId="24" xfId="0" applyFont="1" applyFill="1" applyBorder="1" applyAlignment="1">
      <alignment horizontal="center" vertical="center" readingOrder="2"/>
    </xf>
    <xf numFmtId="0" fontId="2" fillId="0" borderId="57" xfId="0" applyFont="1" applyFill="1" applyBorder="1" applyAlignment="1">
      <alignment horizontal="center" vertical="center" readingOrder="2"/>
    </xf>
    <xf numFmtId="0" fontId="2" fillId="0" borderId="27" xfId="0" applyFont="1" applyFill="1" applyBorder="1" applyAlignment="1">
      <alignment horizontal="center" vertical="center" readingOrder="2"/>
    </xf>
    <xf numFmtId="0" fontId="2" fillId="0" borderId="23" xfId="0" applyFont="1" applyFill="1" applyBorder="1" applyAlignment="1">
      <alignment horizontal="center" wrapText="1" readingOrder="2"/>
    </xf>
    <xf numFmtId="0" fontId="2" fillId="0" borderId="50" xfId="0" applyFont="1" applyFill="1" applyBorder="1" applyAlignment="1">
      <alignment horizontal="center" wrapText="1" readingOrder="2"/>
    </xf>
    <xf numFmtId="0" fontId="2" fillId="0" borderId="26" xfId="0" applyFont="1" applyFill="1" applyBorder="1" applyAlignment="1">
      <alignment horizontal="center" wrapText="1" readingOrder="2"/>
    </xf>
    <xf numFmtId="0" fontId="2" fillId="0" borderId="58" xfId="0" applyFont="1" applyFill="1" applyBorder="1" applyAlignment="1">
      <alignment horizontal="center" wrapText="1" readingOrder="2"/>
    </xf>
    <xf numFmtId="0" fontId="2" fillId="0" borderId="41" xfId="0" applyFont="1" applyBorder="1" applyAlignment="1">
      <alignment horizontal="center" vertical="center" readingOrder="2"/>
    </xf>
    <xf numFmtId="0" fontId="2" fillId="0" borderId="49" xfId="0" applyFont="1" applyBorder="1" applyAlignment="1">
      <alignment horizontal="center" vertical="center" readingOrder="2"/>
    </xf>
    <xf numFmtId="0" fontId="2" fillId="0" borderId="59" xfId="0" applyFont="1" applyBorder="1" applyAlignment="1">
      <alignment horizontal="center" vertical="center" readingOrder="2"/>
    </xf>
    <xf numFmtId="0" fontId="2" fillId="0" borderId="10" xfId="1" applyFont="1" applyBorder="1" applyAlignment="1">
      <alignment horizontal="center" vertical="center" wrapText="1" readingOrder="2"/>
    </xf>
    <xf numFmtId="0" fontId="2" fillId="0" borderId="20" xfId="1" applyFont="1" applyBorder="1" applyAlignment="1">
      <alignment horizontal="center" vertical="center" wrapText="1" readingOrder="2"/>
    </xf>
    <xf numFmtId="0" fontId="2" fillId="0" borderId="29" xfId="1" applyFont="1" applyBorder="1" applyAlignment="1">
      <alignment horizontal="center" vertical="center" wrapText="1" readingOrder="2"/>
    </xf>
    <xf numFmtId="0" fontId="2" fillId="0" borderId="11" xfId="1" applyFont="1" applyBorder="1" applyAlignment="1">
      <alignment horizontal="center" vertical="center" wrapText="1" readingOrder="2"/>
    </xf>
    <xf numFmtId="0" fontId="2" fillId="0" borderId="37" xfId="1" applyFont="1" applyBorder="1" applyAlignment="1">
      <alignment horizontal="center" vertical="center" wrapText="1" readingOrder="2"/>
    </xf>
    <xf numFmtId="0" fontId="2" fillId="0" borderId="36" xfId="1" applyFont="1" applyBorder="1" applyAlignment="1">
      <alignment horizontal="center" vertical="center" wrapText="1" readingOrder="2"/>
    </xf>
    <xf numFmtId="0" fontId="7" fillId="0" borderId="1" xfId="1" applyFont="1" applyBorder="1" applyAlignment="1">
      <alignment horizontal="center" vertical="center" readingOrder="2"/>
    </xf>
    <xf numFmtId="0" fontId="7" fillId="0" borderId="2" xfId="1" applyFont="1" applyBorder="1" applyAlignment="1">
      <alignment horizontal="center" vertical="center" readingOrder="2"/>
    </xf>
    <xf numFmtId="0" fontId="7" fillId="0" borderId="3" xfId="1" applyFont="1" applyBorder="1" applyAlignment="1">
      <alignment horizontal="center" vertical="center" readingOrder="2"/>
    </xf>
    <xf numFmtId="0" fontId="2" fillId="5" borderId="77" xfId="1" applyFont="1" applyFill="1" applyBorder="1" applyAlignment="1" applyProtection="1">
      <alignment horizontal="center" vertical="center" wrapText="1" readingOrder="2"/>
      <protection locked="0"/>
    </xf>
    <xf numFmtId="0" fontId="2" fillId="5" borderId="11" xfId="1" applyFont="1" applyFill="1" applyBorder="1" applyAlignment="1" applyProtection="1">
      <alignment horizontal="center" vertical="center" wrapText="1" readingOrder="2"/>
      <protection locked="0"/>
    </xf>
    <xf numFmtId="0" fontId="8" fillId="6" borderId="77" xfId="1" applyFont="1" applyFill="1" applyBorder="1" applyAlignment="1" applyProtection="1">
      <alignment horizontal="center" vertical="center" wrapText="1" readingOrder="2"/>
      <protection locked="0"/>
    </xf>
    <xf numFmtId="0" fontId="8" fillId="6" borderId="11" xfId="1" applyFont="1" applyFill="1" applyBorder="1" applyAlignment="1" applyProtection="1">
      <alignment horizontal="center" vertical="center" wrapText="1" readingOrder="2"/>
      <protection locked="0"/>
    </xf>
    <xf numFmtId="0" fontId="8" fillId="7" borderId="77" xfId="1" applyFont="1" applyFill="1" applyBorder="1" applyAlignment="1" applyProtection="1">
      <alignment horizontal="center" vertical="center" wrapText="1" readingOrder="2"/>
      <protection locked="0"/>
    </xf>
    <xf numFmtId="0" fontId="8" fillId="7" borderId="11" xfId="1" applyFont="1" applyFill="1" applyBorder="1" applyAlignment="1" applyProtection="1">
      <alignment horizontal="center" vertical="center" wrapText="1" readingOrder="2"/>
      <protection locked="0"/>
    </xf>
    <xf numFmtId="0" fontId="8" fillId="8" borderId="78" xfId="1" applyFont="1" applyFill="1" applyBorder="1" applyAlignment="1" applyProtection="1">
      <alignment horizontal="center" vertical="center" wrapText="1" readingOrder="2"/>
      <protection locked="0"/>
    </xf>
    <xf numFmtId="0" fontId="8" fillId="8" borderId="15" xfId="1" applyFont="1" applyFill="1" applyBorder="1" applyAlignment="1" applyProtection="1">
      <alignment horizontal="center" vertical="center" wrapText="1" readingOrder="2"/>
      <protection locked="0"/>
    </xf>
    <xf numFmtId="2" fontId="2" fillId="18" borderId="10" xfId="1" applyNumberFormat="1" applyFont="1" applyFill="1" applyBorder="1" applyAlignment="1">
      <alignment horizontal="right" readingOrder="2"/>
    </xf>
    <xf numFmtId="2" fontId="2" fillId="18" borderId="29" xfId="1" applyNumberFormat="1" applyFont="1" applyFill="1" applyBorder="1" applyAlignment="1">
      <alignment horizontal="right" readingOrder="2"/>
    </xf>
    <xf numFmtId="2" fontId="2" fillId="18" borderId="20" xfId="1" applyNumberFormat="1" applyFont="1" applyFill="1" applyBorder="1" applyAlignment="1">
      <alignment horizontal="right" readingOrder="2"/>
    </xf>
    <xf numFmtId="2" fontId="11" fillId="18" borderId="10" xfId="1" applyNumberFormat="1" applyFont="1" applyFill="1" applyBorder="1" applyAlignment="1">
      <alignment horizontal="right" readingOrder="2"/>
    </xf>
    <xf numFmtId="2" fontId="11" fillId="18" borderId="29" xfId="1" applyNumberFormat="1" applyFont="1" applyFill="1" applyBorder="1" applyAlignment="1">
      <alignment horizontal="right" readingOrder="2"/>
    </xf>
    <xf numFmtId="2" fontId="11" fillId="18" borderId="20" xfId="1" applyNumberFormat="1" applyFont="1" applyFill="1" applyBorder="1" applyAlignment="1">
      <alignment horizontal="right" readingOrder="2"/>
    </xf>
    <xf numFmtId="0" fontId="2" fillId="0" borderId="45" xfId="1" applyFont="1" applyBorder="1" applyAlignment="1">
      <alignment horizontal="center" readingOrder="2"/>
    </xf>
    <xf numFmtId="0" fontId="2" fillId="0" borderId="52" xfId="1" applyFont="1" applyBorder="1" applyAlignment="1">
      <alignment horizontal="center" readingOrder="2"/>
    </xf>
    <xf numFmtId="0" fontId="2" fillId="0" borderId="41" xfId="1" applyFont="1" applyBorder="1" applyAlignment="1">
      <alignment horizontal="center" vertical="center" wrapText="1" readingOrder="2"/>
    </xf>
    <xf numFmtId="0" fontId="2" fillId="0" borderId="43" xfId="1" applyFont="1" applyBorder="1" applyAlignment="1">
      <alignment horizontal="center" vertical="center" wrapText="1" readingOrder="2"/>
    </xf>
    <xf numFmtId="0" fontId="2" fillId="0" borderId="45" xfId="1" applyFont="1" applyBorder="1" applyAlignment="1">
      <alignment horizontal="center" vertical="center" wrapText="1" readingOrder="2"/>
    </xf>
    <xf numFmtId="0" fontId="5" fillId="0" borderId="41" xfId="1" applyFont="1" applyFill="1" applyBorder="1" applyAlignment="1">
      <alignment horizontal="center" vertical="center" wrapText="1" readingOrder="2"/>
    </xf>
    <xf numFmtId="0" fontId="5" fillId="0" borderId="49" xfId="1" applyFont="1" applyFill="1" applyBorder="1" applyAlignment="1">
      <alignment horizontal="center" vertical="center" wrapText="1" readingOrder="2"/>
    </xf>
    <xf numFmtId="0" fontId="5" fillId="0" borderId="50" xfId="1" applyFont="1" applyFill="1" applyBorder="1" applyAlignment="1">
      <alignment horizontal="center" vertical="center" wrapText="1" readingOrder="2"/>
    </xf>
    <xf numFmtId="0" fontId="5" fillId="0" borderId="43" xfId="1" applyFont="1" applyFill="1" applyBorder="1" applyAlignment="1">
      <alignment horizontal="center" vertical="center" wrapText="1" readingOrder="2"/>
    </xf>
    <xf numFmtId="0" fontId="5" fillId="0" borderId="0" xfId="1" applyFont="1" applyFill="1" applyBorder="1" applyAlignment="1">
      <alignment horizontal="center" vertical="center" wrapText="1" readingOrder="2"/>
    </xf>
    <xf numFmtId="0" fontId="5" fillId="0" borderId="51" xfId="1" applyFont="1" applyFill="1" applyBorder="1" applyAlignment="1">
      <alignment horizontal="center" vertical="center" wrapText="1" readingOrder="2"/>
    </xf>
    <xf numFmtId="0" fontId="5" fillId="0" borderId="45" xfId="1" applyFont="1" applyFill="1" applyBorder="1" applyAlignment="1">
      <alignment horizontal="center" vertical="center" wrapText="1" readingOrder="2"/>
    </xf>
    <xf numFmtId="0" fontId="5" fillId="0" borderId="52" xfId="1" applyFont="1" applyFill="1" applyBorder="1" applyAlignment="1">
      <alignment horizontal="center" vertical="center" wrapText="1" readingOrder="2"/>
    </xf>
    <xf numFmtId="0" fontId="5" fillId="0" borderId="53" xfId="1" applyFont="1" applyFill="1" applyBorder="1" applyAlignment="1">
      <alignment horizontal="center" vertical="center" wrapText="1" readingOrder="2"/>
    </xf>
    <xf numFmtId="0" fontId="2" fillId="17" borderId="9" xfId="1" applyFont="1" applyFill="1" applyBorder="1" applyAlignment="1">
      <alignment horizontal="right" readingOrder="2"/>
    </xf>
    <xf numFmtId="0" fontId="2" fillId="0" borderId="10" xfId="1" applyFont="1" applyBorder="1" applyAlignment="1">
      <alignment horizontal="right" readingOrder="2"/>
    </xf>
    <xf numFmtId="0" fontId="2" fillId="0" borderId="29" xfId="1" applyFont="1" applyBorder="1" applyAlignment="1">
      <alignment horizontal="right" readingOrder="2"/>
    </xf>
    <xf numFmtId="0" fontId="2" fillId="0" borderId="20" xfId="1" applyFont="1" applyBorder="1" applyAlignment="1">
      <alignment horizontal="right" readingOrder="2"/>
    </xf>
    <xf numFmtId="0" fontId="2" fillId="4" borderId="9" xfId="1" applyFont="1" applyFill="1" applyBorder="1" applyAlignment="1">
      <alignment horizontal="right" readingOrder="2"/>
    </xf>
    <xf numFmtId="0" fontId="2" fillId="0" borderId="9" xfId="1" applyFont="1" applyBorder="1" applyAlignment="1">
      <alignment horizontal="right" readingOrder="2"/>
    </xf>
    <xf numFmtId="0" fontId="2" fillId="9" borderId="23" xfId="1" applyFont="1" applyFill="1" applyBorder="1" applyAlignment="1">
      <alignment horizontal="center" vertical="center" readingOrder="2"/>
    </xf>
    <xf numFmtId="0" fontId="2" fillId="9" borderId="49" xfId="1" applyFont="1" applyFill="1" applyBorder="1" applyAlignment="1">
      <alignment horizontal="center" vertical="center" readingOrder="2"/>
    </xf>
    <xf numFmtId="0" fontId="2" fillId="9" borderId="61" xfId="1" applyFont="1" applyFill="1" applyBorder="1" applyAlignment="1">
      <alignment horizontal="center" vertical="center" readingOrder="2"/>
    </xf>
    <xf numFmtId="0" fontId="2" fillId="9" borderId="0" xfId="1" applyFont="1" applyFill="1" applyBorder="1" applyAlignment="1">
      <alignment horizontal="center" vertical="center" readingOrder="2"/>
    </xf>
    <xf numFmtId="0" fontId="2" fillId="0" borderId="28" xfId="1" applyFont="1" applyFill="1" applyBorder="1" applyAlignment="1">
      <alignment horizontal="right" readingOrder="2"/>
    </xf>
    <xf numFmtId="0" fontId="2" fillId="4" borderId="19" xfId="1" applyFont="1" applyFill="1" applyBorder="1" applyAlignment="1">
      <alignment horizontal="right" readingOrder="2"/>
    </xf>
    <xf numFmtId="0" fontId="2" fillId="12" borderId="49" xfId="1" applyFont="1" applyFill="1" applyBorder="1" applyAlignment="1">
      <alignment horizontal="center" vertical="center" readingOrder="2"/>
    </xf>
    <xf numFmtId="0" fontId="2" fillId="12" borderId="0" xfId="1" applyFont="1" applyFill="1" applyBorder="1" applyAlignment="1">
      <alignment horizontal="center" vertical="center" readingOrder="2"/>
    </xf>
    <xf numFmtId="0" fontId="2" fillId="0" borderId="28" xfId="1" applyFont="1" applyBorder="1" applyAlignment="1">
      <alignment horizontal="right" readingOrder="2"/>
    </xf>
    <xf numFmtId="2" fontId="2" fillId="12" borderId="63" xfId="0" applyNumberFormat="1" applyFont="1" applyFill="1" applyBorder="1" applyAlignment="1">
      <alignment horizontal="center" readingOrder="2"/>
    </xf>
    <xf numFmtId="2" fontId="2" fillId="12" borderId="64" xfId="0" applyNumberFormat="1" applyFont="1" applyFill="1" applyBorder="1" applyAlignment="1">
      <alignment horizontal="center" readingOrder="2"/>
    </xf>
    <xf numFmtId="2" fontId="2" fillId="12" borderId="65" xfId="0" applyNumberFormat="1" applyFont="1" applyFill="1" applyBorder="1" applyAlignment="1">
      <alignment horizontal="center" readingOrder="2"/>
    </xf>
    <xf numFmtId="0" fontId="17" fillId="19" borderId="9" xfId="1" applyFont="1" applyFill="1" applyBorder="1" applyAlignment="1">
      <alignment horizontal="right" readingOrder="2"/>
    </xf>
    <xf numFmtId="2" fontId="2" fillId="0" borderId="9" xfId="0" applyNumberFormat="1" applyFont="1" applyFill="1" applyBorder="1" applyAlignment="1">
      <alignment horizontal="right" readingOrder="2"/>
    </xf>
    <xf numFmtId="2" fontId="2" fillId="0" borderId="19" xfId="0" applyNumberFormat="1" applyFont="1" applyFill="1" applyBorder="1" applyAlignment="1">
      <alignment horizontal="right" readingOrder="2"/>
    </xf>
    <xf numFmtId="2" fontId="2" fillId="0" borderId="28" xfId="0" applyNumberFormat="1" applyFont="1" applyFill="1" applyBorder="1" applyAlignment="1">
      <alignment horizontal="right" readingOrder="2"/>
    </xf>
    <xf numFmtId="2" fontId="2" fillId="4" borderId="4" xfId="0" applyNumberFormat="1" applyFont="1" applyFill="1" applyBorder="1" applyAlignment="1">
      <alignment horizontal="right" readingOrder="2"/>
    </xf>
    <xf numFmtId="2" fontId="2" fillId="4" borderId="5" xfId="0" applyNumberFormat="1" applyFont="1" applyFill="1" applyBorder="1" applyAlignment="1">
      <alignment horizontal="right" readingOrder="2"/>
    </xf>
    <xf numFmtId="2" fontId="2" fillId="4" borderId="8" xfId="0" applyNumberFormat="1" applyFont="1" applyFill="1" applyBorder="1" applyAlignment="1">
      <alignment horizontal="right" readingOrder="2"/>
    </xf>
    <xf numFmtId="2" fontId="2" fillId="4" borderId="9" xfId="0" applyNumberFormat="1" applyFont="1" applyFill="1" applyBorder="1" applyAlignment="1">
      <alignment horizontal="right" readingOrder="2"/>
    </xf>
    <xf numFmtId="2" fontId="2" fillId="4" borderId="12" xfId="0" applyNumberFormat="1" applyFont="1" applyFill="1" applyBorder="1" applyAlignment="1">
      <alignment horizontal="right" readingOrder="2"/>
    </xf>
    <xf numFmtId="2" fontId="2" fillId="4" borderId="13" xfId="0" applyNumberFormat="1" applyFont="1" applyFill="1" applyBorder="1" applyAlignment="1">
      <alignment horizontal="right" readingOrder="2"/>
    </xf>
    <xf numFmtId="2" fontId="2" fillId="11" borderId="26" xfId="0" applyNumberFormat="1" applyFont="1" applyFill="1" applyBorder="1" applyAlignment="1">
      <alignment horizontal="center" readingOrder="2"/>
    </xf>
    <xf numFmtId="2" fontId="2" fillId="11" borderId="66" xfId="0" applyNumberFormat="1" applyFont="1" applyFill="1" applyBorder="1" applyAlignment="1">
      <alignment horizontal="center" readingOrder="2"/>
    </xf>
    <xf numFmtId="2" fontId="2" fillId="11" borderId="27" xfId="0" applyNumberFormat="1" applyFont="1" applyFill="1" applyBorder="1" applyAlignment="1">
      <alignment horizontal="center" readingOrder="2"/>
    </xf>
    <xf numFmtId="0" fontId="2" fillId="9" borderId="24" xfId="1" applyFont="1" applyFill="1" applyBorder="1" applyAlignment="1">
      <alignment horizontal="center" vertical="center" readingOrder="2"/>
    </xf>
    <xf numFmtId="0" fontId="2" fillId="9" borderId="76" xfId="1" applyFont="1" applyFill="1" applyBorder="1" applyAlignment="1">
      <alignment horizontal="center" vertical="center" readingOrder="2"/>
    </xf>
    <xf numFmtId="0" fontId="2" fillId="20" borderId="1" xfId="1" applyFont="1" applyFill="1" applyBorder="1" applyAlignment="1">
      <alignment horizontal="center" readingOrder="2"/>
    </xf>
    <xf numFmtId="0" fontId="2" fillId="20" borderId="2" xfId="1" applyFont="1" applyFill="1" applyBorder="1" applyAlignment="1">
      <alignment horizontal="center" readingOrder="2"/>
    </xf>
    <xf numFmtId="0" fontId="2" fillId="20" borderId="3" xfId="1" applyFont="1" applyFill="1" applyBorder="1" applyAlignment="1">
      <alignment horizontal="center" readingOrder="2"/>
    </xf>
    <xf numFmtId="0" fontId="2" fillId="20" borderId="1" xfId="1" applyFont="1" applyFill="1" applyBorder="1" applyAlignment="1">
      <alignment horizontal="center" vertical="center" readingOrder="2"/>
    </xf>
    <xf numFmtId="0" fontId="2" fillId="20" borderId="2" xfId="1" applyFont="1" applyFill="1" applyBorder="1" applyAlignment="1">
      <alignment horizontal="center" vertical="center" readingOrder="2"/>
    </xf>
    <xf numFmtId="0" fontId="2" fillId="20" borderId="3" xfId="1" applyFont="1" applyFill="1" applyBorder="1" applyAlignment="1">
      <alignment horizontal="center" vertical="center" readingOrder="2"/>
    </xf>
    <xf numFmtId="0" fontId="2" fillId="0" borderId="60" xfId="1" applyFont="1" applyBorder="1" applyAlignment="1">
      <alignment horizontal="center" readingOrder="2"/>
    </xf>
    <xf numFmtId="0" fontId="2" fillId="5" borderId="77" xfId="1" applyFont="1" applyFill="1" applyBorder="1" applyAlignment="1">
      <alignment horizontal="center" vertical="center" wrapText="1" readingOrder="2"/>
    </xf>
    <xf numFmtId="0" fontId="2" fillId="5" borderId="11" xfId="1" applyFont="1" applyFill="1" applyBorder="1" applyAlignment="1">
      <alignment horizontal="center" vertical="center" wrapText="1" readingOrder="2"/>
    </xf>
    <xf numFmtId="0" fontId="8" fillId="6" borderId="77" xfId="1" applyFont="1" applyFill="1" applyBorder="1" applyAlignment="1">
      <alignment horizontal="center" vertical="center" wrapText="1" readingOrder="2"/>
    </xf>
    <xf numFmtId="0" fontId="8" fillId="6" borderId="11" xfId="1" applyFont="1" applyFill="1" applyBorder="1" applyAlignment="1">
      <alignment horizontal="center" vertical="center" wrapText="1" readingOrder="2"/>
    </xf>
    <xf numFmtId="0" fontId="8" fillId="7" borderId="77" xfId="1" applyFont="1" applyFill="1" applyBorder="1" applyAlignment="1">
      <alignment horizontal="center" vertical="center" wrapText="1" readingOrder="2"/>
    </xf>
    <xf numFmtId="0" fontId="8" fillId="7" borderId="11" xfId="1" applyFont="1" applyFill="1" applyBorder="1" applyAlignment="1">
      <alignment horizontal="center" vertical="center" wrapText="1" readingOrder="2"/>
    </xf>
    <xf numFmtId="0" fontId="8" fillId="8" borderId="78" xfId="1" applyFont="1" applyFill="1" applyBorder="1" applyAlignment="1">
      <alignment horizontal="center" vertical="center" wrapText="1" readingOrder="2"/>
    </xf>
    <xf numFmtId="0" fontId="8" fillId="8" borderId="15" xfId="1" applyFont="1" applyFill="1" applyBorder="1" applyAlignment="1">
      <alignment horizontal="center" vertical="center" wrapText="1" readingOrder="2"/>
    </xf>
    <xf numFmtId="0" fontId="7" fillId="20" borderId="1" xfId="1" applyFont="1" applyFill="1" applyBorder="1" applyAlignment="1">
      <alignment horizontal="center" vertical="center" readingOrder="2"/>
    </xf>
    <xf numFmtId="0" fontId="7" fillId="20" borderId="2" xfId="1" applyFont="1" applyFill="1" applyBorder="1" applyAlignment="1">
      <alignment horizontal="center" vertical="center" readingOrder="2"/>
    </xf>
    <xf numFmtId="0" fontId="7" fillId="20" borderId="3" xfId="1" applyFont="1" applyFill="1" applyBorder="1" applyAlignment="1">
      <alignment horizontal="center" vertical="center" readingOrder="2"/>
    </xf>
    <xf numFmtId="0" fontId="2" fillId="20" borderId="45" xfId="1" applyFont="1" applyFill="1" applyBorder="1" applyAlignment="1">
      <alignment horizontal="center" readingOrder="2"/>
    </xf>
    <xf numFmtId="0" fontId="2" fillId="20" borderId="52" xfId="1" applyFont="1" applyFill="1" applyBorder="1" applyAlignment="1">
      <alignment horizontal="center" readingOrder="2"/>
    </xf>
    <xf numFmtId="0" fontId="13" fillId="4" borderId="67" xfId="0" applyFont="1" applyFill="1" applyBorder="1" applyAlignment="1" applyProtection="1">
      <alignment horizontal="center"/>
      <protection locked="0"/>
    </xf>
    <xf numFmtId="0" fontId="13" fillId="4" borderId="68" xfId="0" applyFont="1" applyFill="1" applyBorder="1" applyAlignment="1" applyProtection="1">
      <alignment horizontal="center"/>
      <protection locked="0"/>
    </xf>
    <xf numFmtId="0" fontId="13" fillId="4" borderId="69" xfId="0" applyFont="1" applyFill="1" applyBorder="1" applyAlignment="1" applyProtection="1">
      <alignment horizontal="center"/>
      <protection locked="0"/>
    </xf>
    <xf numFmtId="0" fontId="13" fillId="4" borderId="67" xfId="0" applyFont="1" applyFill="1" applyBorder="1" applyAlignment="1">
      <alignment horizontal="center"/>
    </xf>
    <xf numFmtId="0" fontId="13" fillId="4" borderId="68" xfId="0" applyFont="1" applyFill="1" applyBorder="1" applyAlignment="1">
      <alignment horizontal="center"/>
    </xf>
    <xf numFmtId="0" fontId="13" fillId="4" borderId="69" xfId="0" applyFont="1" applyFill="1" applyBorder="1" applyAlignment="1">
      <alignment horizontal="center"/>
    </xf>
  </cellXfs>
  <cellStyles count="2">
    <cellStyle name="Normal" xfId="0" builtinId="0"/>
    <cellStyle name="Normal 3" xfId="1"/>
  </cellStyles>
  <dxfs count="0"/>
  <tableStyles count="0" defaultTableStyle="TableStyleMedium2" defaultPivotStyle="PivotStyleLight16"/>
  <colors>
    <mruColors>
      <color rgb="FF03FBF5"/>
      <color rgb="FFFD91E8"/>
      <color rgb="FFF6ACBE"/>
      <color rgb="FFCC99FF"/>
      <color rgb="FFFECAF4"/>
      <color rgb="FFFF99FF"/>
      <color rgb="FF0ECAF0"/>
      <color rgb="FFEB29EB"/>
      <color rgb="FFFFE697"/>
      <color rgb="FFFFD21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Radio" firstButton="1" fmlaLink="$A$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00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Radio" firstButton="1" fmlaLink="$A$1" lockText="1" noThreeD="1"/>
</file>

<file path=xl/ctrlProps/ctrlProp106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Radio" lockText="1" noThreeD="1"/>
</file>

<file path=xl/ctrlProps/ctrlProp114.xml><?xml version="1.0" encoding="utf-8"?>
<formControlPr xmlns="http://schemas.microsoft.com/office/spreadsheetml/2009/9/main" objectType="Radio" lockText="1" noThreeD="1"/>
</file>

<file path=xl/ctrlProps/ctrlProp115.xml><?xml version="1.0" encoding="utf-8"?>
<formControlPr xmlns="http://schemas.microsoft.com/office/spreadsheetml/2009/9/main" objectType="Radio" lockText="1" noThreeD="1"/>
</file>

<file path=xl/ctrlProps/ctrlProp116.xml><?xml version="1.0" encoding="utf-8"?>
<formControlPr xmlns="http://schemas.microsoft.com/office/spreadsheetml/2009/9/main" objectType="Radio" lockText="1" noThreeD="1"/>
</file>

<file path=xl/ctrlProps/ctrlProp117.xml><?xml version="1.0" encoding="utf-8"?>
<formControlPr xmlns="http://schemas.microsoft.com/office/spreadsheetml/2009/9/main" objectType="Radio" lockText="1" noThreeD="1"/>
</file>

<file path=xl/ctrlProps/ctrlProp118.xml><?xml version="1.0" encoding="utf-8"?>
<formControlPr xmlns="http://schemas.microsoft.com/office/spreadsheetml/2009/9/main" objectType="Radio" lockText="1" noThreeD="1"/>
</file>

<file path=xl/ctrlProps/ctrlProp119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20.xml><?xml version="1.0" encoding="utf-8"?>
<formControlPr xmlns="http://schemas.microsoft.com/office/spreadsheetml/2009/9/main" objectType="Radio" lockText="1" noThreeD="1"/>
</file>

<file path=xl/ctrlProps/ctrlProp121.xml><?xml version="1.0" encoding="utf-8"?>
<formControlPr xmlns="http://schemas.microsoft.com/office/spreadsheetml/2009/9/main" objectType="Radio" lockText="1" noThreeD="1"/>
</file>

<file path=xl/ctrlProps/ctrlProp122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Radio" lockText="1" noThreeD="1"/>
</file>

<file path=xl/ctrlProps/ctrlProp124.xml><?xml version="1.0" encoding="utf-8"?>
<formControlPr xmlns="http://schemas.microsoft.com/office/spreadsheetml/2009/9/main" objectType="Radio" lockText="1" noThreeD="1"/>
</file>

<file path=xl/ctrlProps/ctrlProp125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Radio" firstButton="1" fmlaLink="$A$1" lockText="1" noThreeD="1"/>
</file>

<file path=xl/ctrlProps/ctrlProp127.xml><?xml version="1.0" encoding="utf-8"?>
<formControlPr xmlns="http://schemas.microsoft.com/office/spreadsheetml/2009/9/main" objectType="Radio" lockText="1" noThreeD="1"/>
</file>

<file path=xl/ctrlProps/ctrlProp128.xml><?xml version="1.0" encoding="utf-8"?>
<formControlPr xmlns="http://schemas.microsoft.com/office/spreadsheetml/2009/9/main" objectType="Radio" lockText="1" noThreeD="1"/>
</file>

<file path=xl/ctrlProps/ctrlProp129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30.xml><?xml version="1.0" encoding="utf-8"?>
<formControlPr xmlns="http://schemas.microsoft.com/office/spreadsheetml/2009/9/main" objectType="Radio" lockText="1" noThreeD="1"/>
</file>

<file path=xl/ctrlProps/ctrlProp131.xml><?xml version="1.0" encoding="utf-8"?>
<formControlPr xmlns="http://schemas.microsoft.com/office/spreadsheetml/2009/9/main" objectType="Radio" lockText="1" noThreeD="1"/>
</file>

<file path=xl/ctrlProps/ctrlProp132.xml><?xml version="1.0" encoding="utf-8"?>
<formControlPr xmlns="http://schemas.microsoft.com/office/spreadsheetml/2009/9/main" objectType="Radio" lockText="1" noThreeD="1"/>
</file>

<file path=xl/ctrlProps/ctrlProp133.xml><?xml version="1.0" encoding="utf-8"?>
<formControlPr xmlns="http://schemas.microsoft.com/office/spreadsheetml/2009/9/main" objectType="Radio" lockText="1" noThreeD="1"/>
</file>

<file path=xl/ctrlProps/ctrlProp134.xml><?xml version="1.0" encoding="utf-8"?>
<formControlPr xmlns="http://schemas.microsoft.com/office/spreadsheetml/2009/9/main" objectType="Radio" lockText="1" noThreeD="1"/>
</file>

<file path=xl/ctrlProps/ctrlProp135.xml><?xml version="1.0" encoding="utf-8"?>
<formControlPr xmlns="http://schemas.microsoft.com/office/spreadsheetml/2009/9/main" objectType="Radio" lockText="1" noThreeD="1"/>
</file>

<file path=xl/ctrlProps/ctrlProp136.xml><?xml version="1.0" encoding="utf-8"?>
<formControlPr xmlns="http://schemas.microsoft.com/office/spreadsheetml/2009/9/main" objectType="Radio" lockText="1" noThreeD="1"/>
</file>

<file path=xl/ctrlProps/ctrlProp137.xml><?xml version="1.0" encoding="utf-8"?>
<formControlPr xmlns="http://schemas.microsoft.com/office/spreadsheetml/2009/9/main" objectType="Radio" lockText="1" noThreeD="1"/>
</file>

<file path=xl/ctrlProps/ctrlProp138.xml><?xml version="1.0" encoding="utf-8"?>
<formControlPr xmlns="http://schemas.microsoft.com/office/spreadsheetml/2009/9/main" objectType="Radio" lockText="1" noThreeD="1"/>
</file>

<file path=xl/ctrlProps/ctrlProp139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40.xml><?xml version="1.0" encoding="utf-8"?>
<formControlPr xmlns="http://schemas.microsoft.com/office/spreadsheetml/2009/9/main" objectType="Radio" lockText="1" noThreeD="1"/>
</file>

<file path=xl/ctrlProps/ctrlProp141.xml><?xml version="1.0" encoding="utf-8"?>
<formControlPr xmlns="http://schemas.microsoft.com/office/spreadsheetml/2009/9/main" objectType="Radio" lockText="1" noThreeD="1"/>
</file>

<file path=xl/ctrlProps/ctrlProp142.xml><?xml version="1.0" encoding="utf-8"?>
<formControlPr xmlns="http://schemas.microsoft.com/office/spreadsheetml/2009/9/main" objectType="Radio" lockText="1" noThreeD="1"/>
</file>

<file path=xl/ctrlProps/ctrlProp143.xml><?xml version="1.0" encoding="utf-8"?>
<formControlPr xmlns="http://schemas.microsoft.com/office/spreadsheetml/2009/9/main" objectType="Radio" lockText="1" noThreeD="1"/>
</file>

<file path=xl/ctrlProps/ctrlProp144.xml><?xml version="1.0" encoding="utf-8"?>
<formControlPr xmlns="http://schemas.microsoft.com/office/spreadsheetml/2009/9/main" objectType="Radio" lockText="1" noThreeD="1"/>
</file>

<file path=xl/ctrlProps/ctrlProp145.xml><?xml version="1.0" encoding="utf-8"?>
<formControlPr xmlns="http://schemas.microsoft.com/office/spreadsheetml/2009/9/main" objectType="Radio" lockText="1" noThreeD="1"/>
</file>

<file path=xl/ctrlProps/ctrlProp146.xml><?xml version="1.0" encoding="utf-8"?>
<formControlPr xmlns="http://schemas.microsoft.com/office/spreadsheetml/2009/9/main" objectType="Radio" lockText="1" noThreeD="1"/>
</file>

<file path=xl/ctrlProps/ctrlProp147.xml><?xml version="1.0" encoding="utf-8"?>
<formControlPr xmlns="http://schemas.microsoft.com/office/spreadsheetml/2009/9/main" objectType="Radio" firstButton="1" fmlaLink="$A$1" lockText="1" noThreeD="1"/>
</file>

<file path=xl/ctrlProps/ctrlProp148.xml><?xml version="1.0" encoding="utf-8"?>
<formControlPr xmlns="http://schemas.microsoft.com/office/spreadsheetml/2009/9/main" objectType="Radio" lockText="1" noThreeD="1"/>
</file>

<file path=xl/ctrlProps/ctrlProp149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50.xml><?xml version="1.0" encoding="utf-8"?>
<formControlPr xmlns="http://schemas.microsoft.com/office/spreadsheetml/2009/9/main" objectType="Radio" lockText="1" noThreeD="1"/>
</file>

<file path=xl/ctrlProps/ctrlProp151.xml><?xml version="1.0" encoding="utf-8"?>
<formControlPr xmlns="http://schemas.microsoft.com/office/spreadsheetml/2009/9/main" objectType="Radio" lockText="1" noThreeD="1"/>
</file>

<file path=xl/ctrlProps/ctrlProp152.xml><?xml version="1.0" encoding="utf-8"?>
<formControlPr xmlns="http://schemas.microsoft.com/office/spreadsheetml/2009/9/main" objectType="Radio" lockText="1" noThreeD="1"/>
</file>

<file path=xl/ctrlProps/ctrlProp153.xml><?xml version="1.0" encoding="utf-8"?>
<formControlPr xmlns="http://schemas.microsoft.com/office/spreadsheetml/2009/9/main" objectType="Radio" lockText="1" noThreeD="1"/>
</file>

<file path=xl/ctrlProps/ctrlProp154.xml><?xml version="1.0" encoding="utf-8"?>
<formControlPr xmlns="http://schemas.microsoft.com/office/spreadsheetml/2009/9/main" objectType="Radio" lockText="1" noThreeD="1"/>
</file>

<file path=xl/ctrlProps/ctrlProp155.xml><?xml version="1.0" encoding="utf-8"?>
<formControlPr xmlns="http://schemas.microsoft.com/office/spreadsheetml/2009/9/main" objectType="Radio" lockText="1" noThreeD="1"/>
</file>

<file path=xl/ctrlProps/ctrlProp156.xml><?xml version="1.0" encoding="utf-8"?>
<formControlPr xmlns="http://schemas.microsoft.com/office/spreadsheetml/2009/9/main" objectType="Radio" lockText="1" noThreeD="1"/>
</file>

<file path=xl/ctrlProps/ctrlProp157.xml><?xml version="1.0" encoding="utf-8"?>
<formControlPr xmlns="http://schemas.microsoft.com/office/spreadsheetml/2009/9/main" objectType="Radio" lockText="1" noThreeD="1"/>
</file>

<file path=xl/ctrlProps/ctrlProp158.xml><?xml version="1.0" encoding="utf-8"?>
<formControlPr xmlns="http://schemas.microsoft.com/office/spreadsheetml/2009/9/main" objectType="Radio" lockText="1" noThreeD="1"/>
</file>

<file path=xl/ctrlProps/ctrlProp159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60.xml><?xml version="1.0" encoding="utf-8"?>
<formControlPr xmlns="http://schemas.microsoft.com/office/spreadsheetml/2009/9/main" objectType="Radio" lockText="1" noThreeD="1"/>
</file>

<file path=xl/ctrlProps/ctrlProp161.xml><?xml version="1.0" encoding="utf-8"?>
<formControlPr xmlns="http://schemas.microsoft.com/office/spreadsheetml/2009/9/main" objectType="Radio" lockText="1" noThreeD="1"/>
</file>

<file path=xl/ctrlProps/ctrlProp162.xml><?xml version="1.0" encoding="utf-8"?>
<formControlPr xmlns="http://schemas.microsoft.com/office/spreadsheetml/2009/9/main" objectType="Radio" lockText="1" noThreeD="1"/>
</file>

<file path=xl/ctrlProps/ctrlProp163.xml><?xml version="1.0" encoding="utf-8"?>
<formControlPr xmlns="http://schemas.microsoft.com/office/spreadsheetml/2009/9/main" objectType="Radio" lockText="1" noThreeD="1"/>
</file>

<file path=xl/ctrlProps/ctrlProp164.xml><?xml version="1.0" encoding="utf-8"?>
<formControlPr xmlns="http://schemas.microsoft.com/office/spreadsheetml/2009/9/main" objectType="Radio" lockText="1" noThreeD="1"/>
</file>

<file path=xl/ctrlProps/ctrlProp165.xml><?xml version="1.0" encoding="utf-8"?>
<formControlPr xmlns="http://schemas.microsoft.com/office/spreadsheetml/2009/9/main" objectType="Radio" lockText="1" noThreeD="1"/>
</file>

<file path=xl/ctrlProps/ctrlProp166.xml><?xml version="1.0" encoding="utf-8"?>
<formControlPr xmlns="http://schemas.microsoft.com/office/spreadsheetml/2009/9/main" objectType="Radio" lockText="1" noThreeD="1"/>
</file>

<file path=xl/ctrlProps/ctrlProp167.xml><?xml version="1.0" encoding="utf-8"?>
<formControlPr xmlns="http://schemas.microsoft.com/office/spreadsheetml/2009/9/main" objectType="Radio" lockText="1" noThreeD="1"/>
</file>

<file path=xl/ctrlProps/ctrlProp168.xml><?xml version="1.0" encoding="utf-8"?>
<formControlPr xmlns="http://schemas.microsoft.com/office/spreadsheetml/2009/9/main" objectType="Radio" firstButton="1" fmlaLink="$A$1" lockText="1" noThreeD="1"/>
</file>

<file path=xl/ctrlProps/ctrlProp169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70.xml><?xml version="1.0" encoding="utf-8"?>
<formControlPr xmlns="http://schemas.microsoft.com/office/spreadsheetml/2009/9/main" objectType="Radio" lockText="1" noThreeD="1"/>
</file>

<file path=xl/ctrlProps/ctrlProp171.xml><?xml version="1.0" encoding="utf-8"?>
<formControlPr xmlns="http://schemas.microsoft.com/office/spreadsheetml/2009/9/main" objectType="Radio" lockText="1" noThreeD="1"/>
</file>

<file path=xl/ctrlProps/ctrlProp172.xml><?xml version="1.0" encoding="utf-8"?>
<formControlPr xmlns="http://schemas.microsoft.com/office/spreadsheetml/2009/9/main" objectType="Radio" lockText="1" noThreeD="1"/>
</file>

<file path=xl/ctrlProps/ctrlProp173.xml><?xml version="1.0" encoding="utf-8"?>
<formControlPr xmlns="http://schemas.microsoft.com/office/spreadsheetml/2009/9/main" objectType="Radio" lockText="1" noThreeD="1"/>
</file>

<file path=xl/ctrlProps/ctrlProp174.xml><?xml version="1.0" encoding="utf-8"?>
<formControlPr xmlns="http://schemas.microsoft.com/office/spreadsheetml/2009/9/main" objectType="Radio" lockText="1" noThreeD="1"/>
</file>

<file path=xl/ctrlProps/ctrlProp175.xml><?xml version="1.0" encoding="utf-8"?>
<formControlPr xmlns="http://schemas.microsoft.com/office/spreadsheetml/2009/9/main" objectType="Radio" lockText="1" noThreeD="1"/>
</file>

<file path=xl/ctrlProps/ctrlProp176.xml><?xml version="1.0" encoding="utf-8"?>
<formControlPr xmlns="http://schemas.microsoft.com/office/spreadsheetml/2009/9/main" objectType="Radio" lockText="1" noThreeD="1"/>
</file>

<file path=xl/ctrlProps/ctrlProp177.xml><?xml version="1.0" encoding="utf-8"?>
<formControlPr xmlns="http://schemas.microsoft.com/office/spreadsheetml/2009/9/main" objectType="Radio" lockText="1" noThreeD="1"/>
</file>

<file path=xl/ctrlProps/ctrlProp178.xml><?xml version="1.0" encoding="utf-8"?>
<formControlPr xmlns="http://schemas.microsoft.com/office/spreadsheetml/2009/9/main" objectType="Radio" lockText="1" noThreeD="1"/>
</file>

<file path=xl/ctrlProps/ctrlProp179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80.xml><?xml version="1.0" encoding="utf-8"?>
<formControlPr xmlns="http://schemas.microsoft.com/office/spreadsheetml/2009/9/main" objectType="Radio" lockText="1" noThreeD="1"/>
</file>

<file path=xl/ctrlProps/ctrlProp181.xml><?xml version="1.0" encoding="utf-8"?>
<formControlPr xmlns="http://schemas.microsoft.com/office/spreadsheetml/2009/9/main" objectType="Radio" lockText="1" noThreeD="1"/>
</file>

<file path=xl/ctrlProps/ctrlProp182.xml><?xml version="1.0" encoding="utf-8"?>
<formControlPr xmlns="http://schemas.microsoft.com/office/spreadsheetml/2009/9/main" objectType="Radio" lockText="1" noThreeD="1"/>
</file>

<file path=xl/ctrlProps/ctrlProp183.xml><?xml version="1.0" encoding="utf-8"?>
<formControlPr xmlns="http://schemas.microsoft.com/office/spreadsheetml/2009/9/main" objectType="Radio" lockText="1" noThreeD="1"/>
</file>

<file path=xl/ctrlProps/ctrlProp184.xml><?xml version="1.0" encoding="utf-8"?>
<formControlPr xmlns="http://schemas.microsoft.com/office/spreadsheetml/2009/9/main" objectType="Radio" lockText="1" noThreeD="1"/>
</file>

<file path=xl/ctrlProps/ctrlProp185.xml><?xml version="1.0" encoding="utf-8"?>
<formControlPr xmlns="http://schemas.microsoft.com/office/spreadsheetml/2009/9/main" objectType="Radio" lockText="1" noThreeD="1"/>
</file>

<file path=xl/ctrlProps/ctrlProp186.xml><?xml version="1.0" encoding="utf-8"?>
<formControlPr xmlns="http://schemas.microsoft.com/office/spreadsheetml/2009/9/main" objectType="Radio" lockText="1" noThreeD="1"/>
</file>

<file path=xl/ctrlProps/ctrlProp187.xml><?xml version="1.0" encoding="utf-8"?>
<formControlPr xmlns="http://schemas.microsoft.com/office/spreadsheetml/2009/9/main" objectType="Radio" lockText="1" noThreeD="1"/>
</file>

<file path=xl/ctrlProps/ctrlProp188.xml><?xml version="1.0" encoding="utf-8"?>
<formControlPr xmlns="http://schemas.microsoft.com/office/spreadsheetml/2009/9/main" objectType="Radio" lockText="1" noThreeD="1"/>
</file>

<file path=xl/ctrlProps/ctrlProp189.xml><?xml version="1.0" encoding="utf-8"?>
<formControlPr xmlns="http://schemas.microsoft.com/office/spreadsheetml/2009/9/main" objectType="Radio" firstButton="1" fmlaLink="$A$1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190.xml><?xml version="1.0" encoding="utf-8"?>
<formControlPr xmlns="http://schemas.microsoft.com/office/spreadsheetml/2009/9/main" objectType="Radio" lockText="1" noThreeD="1"/>
</file>

<file path=xl/ctrlProps/ctrlProp191.xml><?xml version="1.0" encoding="utf-8"?>
<formControlPr xmlns="http://schemas.microsoft.com/office/spreadsheetml/2009/9/main" objectType="Radio" lockText="1" noThreeD="1"/>
</file>

<file path=xl/ctrlProps/ctrlProp192.xml><?xml version="1.0" encoding="utf-8"?>
<formControlPr xmlns="http://schemas.microsoft.com/office/spreadsheetml/2009/9/main" objectType="Radio" lockText="1" noThreeD="1"/>
</file>

<file path=xl/ctrlProps/ctrlProp193.xml><?xml version="1.0" encoding="utf-8"?>
<formControlPr xmlns="http://schemas.microsoft.com/office/spreadsheetml/2009/9/main" objectType="Radio" lockText="1" noThreeD="1"/>
</file>

<file path=xl/ctrlProps/ctrlProp194.xml><?xml version="1.0" encoding="utf-8"?>
<formControlPr xmlns="http://schemas.microsoft.com/office/spreadsheetml/2009/9/main" objectType="Radio" lockText="1" noThreeD="1"/>
</file>

<file path=xl/ctrlProps/ctrlProp195.xml><?xml version="1.0" encoding="utf-8"?>
<formControlPr xmlns="http://schemas.microsoft.com/office/spreadsheetml/2009/9/main" objectType="Radio" lockText="1" noThreeD="1"/>
</file>

<file path=xl/ctrlProps/ctrlProp196.xml><?xml version="1.0" encoding="utf-8"?>
<formControlPr xmlns="http://schemas.microsoft.com/office/spreadsheetml/2009/9/main" objectType="Radio" lockText="1" noThreeD="1"/>
</file>

<file path=xl/ctrlProps/ctrlProp197.xml><?xml version="1.0" encoding="utf-8"?>
<formControlPr xmlns="http://schemas.microsoft.com/office/spreadsheetml/2009/9/main" objectType="Radio" lockText="1" noThreeD="1"/>
</file>

<file path=xl/ctrlProps/ctrlProp198.xml><?xml version="1.0" encoding="utf-8"?>
<formControlPr xmlns="http://schemas.microsoft.com/office/spreadsheetml/2009/9/main" objectType="Radio" lockText="1" noThreeD="1"/>
</file>

<file path=xl/ctrlProps/ctrlProp19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00.xml><?xml version="1.0" encoding="utf-8"?>
<formControlPr xmlns="http://schemas.microsoft.com/office/spreadsheetml/2009/9/main" objectType="Radio" lockText="1" noThreeD="1"/>
</file>

<file path=xl/ctrlProps/ctrlProp201.xml><?xml version="1.0" encoding="utf-8"?>
<formControlPr xmlns="http://schemas.microsoft.com/office/spreadsheetml/2009/9/main" objectType="Radio" lockText="1" noThreeD="1"/>
</file>

<file path=xl/ctrlProps/ctrlProp202.xml><?xml version="1.0" encoding="utf-8"?>
<formControlPr xmlns="http://schemas.microsoft.com/office/spreadsheetml/2009/9/main" objectType="Radio" lockText="1" noThreeD="1"/>
</file>

<file path=xl/ctrlProps/ctrlProp203.xml><?xml version="1.0" encoding="utf-8"?>
<formControlPr xmlns="http://schemas.microsoft.com/office/spreadsheetml/2009/9/main" objectType="Radio" lockText="1" noThreeD="1"/>
</file>

<file path=xl/ctrlProps/ctrlProp204.xml><?xml version="1.0" encoding="utf-8"?>
<formControlPr xmlns="http://schemas.microsoft.com/office/spreadsheetml/2009/9/main" objectType="Radio" lockText="1" noThreeD="1"/>
</file>

<file path=xl/ctrlProps/ctrlProp205.xml><?xml version="1.0" encoding="utf-8"?>
<formControlPr xmlns="http://schemas.microsoft.com/office/spreadsheetml/2009/9/main" objectType="Radio" lockText="1" noThreeD="1"/>
</file>

<file path=xl/ctrlProps/ctrlProp206.xml><?xml version="1.0" encoding="utf-8"?>
<formControlPr xmlns="http://schemas.microsoft.com/office/spreadsheetml/2009/9/main" objectType="Radio" lockText="1" noThreeD="1"/>
</file>

<file path=xl/ctrlProps/ctrlProp207.xml><?xml version="1.0" encoding="utf-8"?>
<formControlPr xmlns="http://schemas.microsoft.com/office/spreadsheetml/2009/9/main" objectType="Radio" lockText="1" noThreeD="1"/>
</file>

<file path=xl/ctrlProps/ctrlProp208.xml><?xml version="1.0" encoding="utf-8"?>
<formControlPr xmlns="http://schemas.microsoft.com/office/spreadsheetml/2009/9/main" objectType="Radio" lockText="1" noThreeD="1"/>
</file>

<file path=xl/ctrlProps/ctrlProp209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firstButton="1" fmlaLink="$A$1" lockText="1" noThreeD="1"/>
</file>

<file path=xl/ctrlProps/ctrlProp210.xml><?xml version="1.0" encoding="utf-8"?>
<formControlPr xmlns="http://schemas.microsoft.com/office/spreadsheetml/2009/9/main" objectType="Radio" firstButton="1" fmlaLink="$A$1" lockText="1" noThreeD="1"/>
</file>

<file path=xl/ctrlProps/ctrlProp211.xml><?xml version="1.0" encoding="utf-8"?>
<formControlPr xmlns="http://schemas.microsoft.com/office/spreadsheetml/2009/9/main" objectType="Radio" lockText="1" noThreeD="1"/>
</file>

<file path=xl/ctrlProps/ctrlProp212.xml><?xml version="1.0" encoding="utf-8"?>
<formControlPr xmlns="http://schemas.microsoft.com/office/spreadsheetml/2009/9/main" objectType="Radio" lockText="1" noThreeD="1"/>
</file>

<file path=xl/ctrlProps/ctrlProp213.xml><?xml version="1.0" encoding="utf-8"?>
<formControlPr xmlns="http://schemas.microsoft.com/office/spreadsheetml/2009/9/main" objectType="Radio" lockText="1" noThreeD="1"/>
</file>

<file path=xl/ctrlProps/ctrlProp214.xml><?xml version="1.0" encoding="utf-8"?>
<formControlPr xmlns="http://schemas.microsoft.com/office/spreadsheetml/2009/9/main" objectType="Radio" lockText="1" noThreeD="1"/>
</file>

<file path=xl/ctrlProps/ctrlProp215.xml><?xml version="1.0" encoding="utf-8"?>
<formControlPr xmlns="http://schemas.microsoft.com/office/spreadsheetml/2009/9/main" objectType="Radio" lockText="1" noThreeD="1"/>
</file>

<file path=xl/ctrlProps/ctrlProp216.xml><?xml version="1.0" encoding="utf-8"?>
<formControlPr xmlns="http://schemas.microsoft.com/office/spreadsheetml/2009/9/main" objectType="Radio" lockText="1" noThreeD="1"/>
</file>

<file path=xl/ctrlProps/ctrlProp217.xml><?xml version="1.0" encoding="utf-8"?>
<formControlPr xmlns="http://schemas.microsoft.com/office/spreadsheetml/2009/9/main" objectType="Radio" lockText="1" noThreeD="1"/>
</file>

<file path=xl/ctrlProps/ctrlProp218.xml><?xml version="1.0" encoding="utf-8"?>
<formControlPr xmlns="http://schemas.microsoft.com/office/spreadsheetml/2009/9/main" objectType="Radio" lockText="1" noThreeD="1"/>
</file>

<file path=xl/ctrlProps/ctrlProp219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220.xml><?xml version="1.0" encoding="utf-8"?>
<formControlPr xmlns="http://schemas.microsoft.com/office/spreadsheetml/2009/9/main" objectType="Radio" lockText="1" noThreeD="1"/>
</file>

<file path=xl/ctrlProps/ctrlProp221.xml><?xml version="1.0" encoding="utf-8"?>
<formControlPr xmlns="http://schemas.microsoft.com/office/spreadsheetml/2009/9/main" objectType="Radio" lockText="1" noThreeD="1"/>
</file>

<file path=xl/ctrlProps/ctrlProp222.xml><?xml version="1.0" encoding="utf-8"?>
<formControlPr xmlns="http://schemas.microsoft.com/office/spreadsheetml/2009/9/main" objectType="Radio" lockText="1" noThreeD="1"/>
</file>

<file path=xl/ctrlProps/ctrlProp223.xml><?xml version="1.0" encoding="utf-8"?>
<formControlPr xmlns="http://schemas.microsoft.com/office/spreadsheetml/2009/9/main" objectType="Radio" lockText="1" noThreeD="1"/>
</file>

<file path=xl/ctrlProps/ctrlProp224.xml><?xml version="1.0" encoding="utf-8"?>
<formControlPr xmlns="http://schemas.microsoft.com/office/spreadsheetml/2009/9/main" objectType="Radio" lockText="1" noThreeD="1"/>
</file>

<file path=xl/ctrlProps/ctrlProp225.xml><?xml version="1.0" encoding="utf-8"?>
<formControlPr xmlns="http://schemas.microsoft.com/office/spreadsheetml/2009/9/main" objectType="Radio" lockText="1" noThreeD="1"/>
</file>

<file path=xl/ctrlProps/ctrlProp226.xml><?xml version="1.0" encoding="utf-8"?>
<formControlPr xmlns="http://schemas.microsoft.com/office/spreadsheetml/2009/9/main" objectType="Radio" lockText="1" noThreeD="1"/>
</file>

<file path=xl/ctrlProps/ctrlProp227.xml><?xml version="1.0" encoding="utf-8"?>
<formControlPr xmlns="http://schemas.microsoft.com/office/spreadsheetml/2009/9/main" objectType="Radio" lockText="1" noThreeD="1"/>
</file>

<file path=xl/ctrlProps/ctrlProp228.xml><?xml version="1.0" encoding="utf-8"?>
<formControlPr xmlns="http://schemas.microsoft.com/office/spreadsheetml/2009/9/main" objectType="Radio" lockText="1" noThreeD="1"/>
</file>

<file path=xl/ctrlProps/ctrlProp229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30.xml><?xml version="1.0" encoding="utf-8"?>
<formControlPr xmlns="http://schemas.microsoft.com/office/spreadsheetml/2009/9/main" objectType="Radio" lockText="1" noThreeD="1"/>
</file>

<file path=xl/ctrlProps/ctrlProp231.xml><?xml version="1.0" encoding="utf-8"?>
<formControlPr xmlns="http://schemas.microsoft.com/office/spreadsheetml/2009/9/main" objectType="Radio" firstButton="1" fmlaLink="$A$1" lockText="1" noThreeD="1"/>
</file>

<file path=xl/ctrlProps/ctrlProp232.xml><?xml version="1.0" encoding="utf-8"?>
<formControlPr xmlns="http://schemas.microsoft.com/office/spreadsheetml/2009/9/main" objectType="Radio" lockText="1" noThreeD="1"/>
</file>

<file path=xl/ctrlProps/ctrlProp233.xml><?xml version="1.0" encoding="utf-8"?>
<formControlPr xmlns="http://schemas.microsoft.com/office/spreadsheetml/2009/9/main" objectType="Radio" lockText="1" noThreeD="1"/>
</file>

<file path=xl/ctrlProps/ctrlProp234.xml><?xml version="1.0" encoding="utf-8"?>
<formControlPr xmlns="http://schemas.microsoft.com/office/spreadsheetml/2009/9/main" objectType="Radio" lockText="1" noThreeD="1"/>
</file>

<file path=xl/ctrlProps/ctrlProp235.xml><?xml version="1.0" encoding="utf-8"?>
<formControlPr xmlns="http://schemas.microsoft.com/office/spreadsheetml/2009/9/main" objectType="Radio" lockText="1" noThreeD="1"/>
</file>

<file path=xl/ctrlProps/ctrlProp236.xml><?xml version="1.0" encoding="utf-8"?>
<formControlPr xmlns="http://schemas.microsoft.com/office/spreadsheetml/2009/9/main" objectType="Radio" lockText="1" noThreeD="1"/>
</file>

<file path=xl/ctrlProps/ctrlProp237.xml><?xml version="1.0" encoding="utf-8"?>
<formControlPr xmlns="http://schemas.microsoft.com/office/spreadsheetml/2009/9/main" objectType="Radio" lockText="1" noThreeD="1"/>
</file>

<file path=xl/ctrlProps/ctrlProp238.xml><?xml version="1.0" encoding="utf-8"?>
<formControlPr xmlns="http://schemas.microsoft.com/office/spreadsheetml/2009/9/main" objectType="Radio" lockText="1" noThreeD="1"/>
</file>

<file path=xl/ctrlProps/ctrlProp239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40.xml><?xml version="1.0" encoding="utf-8"?>
<formControlPr xmlns="http://schemas.microsoft.com/office/spreadsheetml/2009/9/main" objectType="Radio" lockText="1" noThreeD="1"/>
</file>

<file path=xl/ctrlProps/ctrlProp241.xml><?xml version="1.0" encoding="utf-8"?>
<formControlPr xmlns="http://schemas.microsoft.com/office/spreadsheetml/2009/9/main" objectType="Radio" lockText="1" noThreeD="1"/>
</file>

<file path=xl/ctrlProps/ctrlProp242.xml><?xml version="1.0" encoding="utf-8"?>
<formControlPr xmlns="http://schemas.microsoft.com/office/spreadsheetml/2009/9/main" objectType="Radio" lockText="1" noThreeD="1"/>
</file>

<file path=xl/ctrlProps/ctrlProp243.xml><?xml version="1.0" encoding="utf-8"?>
<formControlPr xmlns="http://schemas.microsoft.com/office/spreadsheetml/2009/9/main" objectType="Radio" lockText="1" noThreeD="1"/>
</file>

<file path=xl/ctrlProps/ctrlProp244.xml><?xml version="1.0" encoding="utf-8"?>
<formControlPr xmlns="http://schemas.microsoft.com/office/spreadsheetml/2009/9/main" objectType="Radio" lockText="1" noThreeD="1"/>
</file>

<file path=xl/ctrlProps/ctrlProp245.xml><?xml version="1.0" encoding="utf-8"?>
<formControlPr xmlns="http://schemas.microsoft.com/office/spreadsheetml/2009/9/main" objectType="Radio" lockText="1" noThreeD="1"/>
</file>

<file path=xl/ctrlProps/ctrlProp246.xml><?xml version="1.0" encoding="utf-8"?>
<formControlPr xmlns="http://schemas.microsoft.com/office/spreadsheetml/2009/9/main" objectType="Radio" lockText="1" noThreeD="1"/>
</file>

<file path=xl/ctrlProps/ctrlProp247.xml><?xml version="1.0" encoding="utf-8"?>
<formControlPr xmlns="http://schemas.microsoft.com/office/spreadsheetml/2009/9/main" objectType="Radio" lockText="1" noThreeD="1"/>
</file>

<file path=xl/ctrlProps/ctrlProp248.xml><?xml version="1.0" encoding="utf-8"?>
<formControlPr xmlns="http://schemas.microsoft.com/office/spreadsheetml/2009/9/main" objectType="Radio" lockText="1" noThreeD="1"/>
</file>

<file path=xl/ctrlProps/ctrlProp249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50.xml><?xml version="1.0" encoding="utf-8"?>
<formControlPr xmlns="http://schemas.microsoft.com/office/spreadsheetml/2009/9/main" objectType="Radio" lockText="1" noThreeD="1"/>
</file>

<file path=xl/ctrlProps/ctrlProp251.xml><?xml version="1.0" encoding="utf-8"?>
<formControlPr xmlns="http://schemas.microsoft.com/office/spreadsheetml/2009/9/main" objectType="Radio" lockText="1" noThreeD="1"/>
</file>

<file path=xl/ctrlProps/ctrlProp252.xml><?xml version="1.0" encoding="utf-8"?>
<formControlPr xmlns="http://schemas.microsoft.com/office/spreadsheetml/2009/9/main" objectType="Radio" firstButton="1" fmlaLink="$A$1" lockText="1" noThreeD="1"/>
</file>

<file path=xl/ctrlProps/ctrlProp253.xml><?xml version="1.0" encoding="utf-8"?>
<formControlPr xmlns="http://schemas.microsoft.com/office/spreadsheetml/2009/9/main" objectType="Radio" lockText="1" noThreeD="1"/>
</file>

<file path=xl/ctrlProps/ctrlProp254.xml><?xml version="1.0" encoding="utf-8"?>
<formControlPr xmlns="http://schemas.microsoft.com/office/spreadsheetml/2009/9/main" objectType="Radio" lockText="1" noThreeD="1"/>
</file>

<file path=xl/ctrlProps/ctrlProp255.xml><?xml version="1.0" encoding="utf-8"?>
<formControlPr xmlns="http://schemas.microsoft.com/office/spreadsheetml/2009/9/main" objectType="Radio" lockText="1" noThreeD="1"/>
</file>

<file path=xl/ctrlProps/ctrlProp256.xml><?xml version="1.0" encoding="utf-8"?>
<formControlPr xmlns="http://schemas.microsoft.com/office/spreadsheetml/2009/9/main" objectType="Radio" lockText="1" noThreeD="1"/>
</file>

<file path=xl/ctrlProps/ctrlProp257.xml><?xml version="1.0" encoding="utf-8"?>
<formControlPr xmlns="http://schemas.microsoft.com/office/spreadsheetml/2009/9/main" objectType="Radio" lockText="1" noThreeD="1"/>
</file>

<file path=xl/ctrlProps/ctrlProp258.xml><?xml version="1.0" encoding="utf-8"?>
<formControlPr xmlns="http://schemas.microsoft.com/office/spreadsheetml/2009/9/main" objectType="Radio" lockText="1" noThreeD="1"/>
</file>

<file path=xl/ctrlProps/ctrlProp259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60.xml><?xml version="1.0" encoding="utf-8"?>
<formControlPr xmlns="http://schemas.microsoft.com/office/spreadsheetml/2009/9/main" objectType="Radio" lockText="1" noThreeD="1"/>
</file>

<file path=xl/ctrlProps/ctrlProp261.xml><?xml version="1.0" encoding="utf-8"?>
<formControlPr xmlns="http://schemas.microsoft.com/office/spreadsheetml/2009/9/main" objectType="Radio" lockText="1" noThreeD="1"/>
</file>

<file path=xl/ctrlProps/ctrlProp262.xml><?xml version="1.0" encoding="utf-8"?>
<formControlPr xmlns="http://schemas.microsoft.com/office/spreadsheetml/2009/9/main" objectType="Radio" lockText="1" noThreeD="1"/>
</file>

<file path=xl/ctrlProps/ctrlProp263.xml><?xml version="1.0" encoding="utf-8"?>
<formControlPr xmlns="http://schemas.microsoft.com/office/spreadsheetml/2009/9/main" objectType="Radio" lockText="1" noThreeD="1"/>
</file>

<file path=xl/ctrlProps/ctrlProp264.xml><?xml version="1.0" encoding="utf-8"?>
<formControlPr xmlns="http://schemas.microsoft.com/office/spreadsheetml/2009/9/main" objectType="Radio" lockText="1" noThreeD="1"/>
</file>

<file path=xl/ctrlProps/ctrlProp265.xml><?xml version="1.0" encoding="utf-8"?>
<formControlPr xmlns="http://schemas.microsoft.com/office/spreadsheetml/2009/9/main" objectType="Radio" lockText="1" noThreeD="1"/>
</file>

<file path=xl/ctrlProps/ctrlProp266.xml><?xml version="1.0" encoding="utf-8"?>
<formControlPr xmlns="http://schemas.microsoft.com/office/spreadsheetml/2009/9/main" objectType="Radio" lockText="1" noThreeD="1"/>
</file>

<file path=xl/ctrlProps/ctrlProp267.xml><?xml version="1.0" encoding="utf-8"?>
<formControlPr xmlns="http://schemas.microsoft.com/office/spreadsheetml/2009/9/main" objectType="Radio" lockText="1" noThreeD="1"/>
</file>

<file path=xl/ctrlProps/ctrlProp268.xml><?xml version="1.0" encoding="utf-8"?>
<formControlPr xmlns="http://schemas.microsoft.com/office/spreadsheetml/2009/9/main" objectType="Radio" lockText="1" noThreeD="1"/>
</file>

<file path=xl/ctrlProps/ctrlProp269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70.xml><?xml version="1.0" encoding="utf-8"?>
<formControlPr xmlns="http://schemas.microsoft.com/office/spreadsheetml/2009/9/main" objectType="Radio" lockText="1" noThreeD="1"/>
</file>

<file path=xl/ctrlProps/ctrlProp271.xml><?xml version="1.0" encoding="utf-8"?>
<formControlPr xmlns="http://schemas.microsoft.com/office/spreadsheetml/2009/9/main" objectType="Radio" lockText="1" noThreeD="1"/>
</file>

<file path=xl/ctrlProps/ctrlProp272.xml><?xml version="1.0" encoding="utf-8"?>
<formControlPr xmlns="http://schemas.microsoft.com/office/spreadsheetml/2009/9/main" objectType="Radio" lockText="1" noThreeD="1"/>
</file>

<file path=xl/ctrlProps/ctrlProp273.xml><?xml version="1.0" encoding="utf-8"?>
<formControlPr xmlns="http://schemas.microsoft.com/office/spreadsheetml/2009/9/main" objectType="Radio" firstButton="1" fmlaLink="$A$1" lockText="1" noThreeD="1"/>
</file>

<file path=xl/ctrlProps/ctrlProp274.xml><?xml version="1.0" encoding="utf-8"?>
<formControlPr xmlns="http://schemas.microsoft.com/office/spreadsheetml/2009/9/main" objectType="Radio" lockText="1" noThreeD="1"/>
</file>

<file path=xl/ctrlProps/ctrlProp275.xml><?xml version="1.0" encoding="utf-8"?>
<formControlPr xmlns="http://schemas.microsoft.com/office/spreadsheetml/2009/9/main" objectType="Radio" lockText="1" noThreeD="1"/>
</file>

<file path=xl/ctrlProps/ctrlProp276.xml><?xml version="1.0" encoding="utf-8"?>
<formControlPr xmlns="http://schemas.microsoft.com/office/spreadsheetml/2009/9/main" objectType="Radio" lockText="1" noThreeD="1"/>
</file>

<file path=xl/ctrlProps/ctrlProp277.xml><?xml version="1.0" encoding="utf-8"?>
<formControlPr xmlns="http://schemas.microsoft.com/office/spreadsheetml/2009/9/main" objectType="Radio" lockText="1" noThreeD="1"/>
</file>

<file path=xl/ctrlProps/ctrlProp278.xml><?xml version="1.0" encoding="utf-8"?>
<formControlPr xmlns="http://schemas.microsoft.com/office/spreadsheetml/2009/9/main" objectType="Radio" lockText="1" noThreeD="1"/>
</file>

<file path=xl/ctrlProps/ctrlProp279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80.xml><?xml version="1.0" encoding="utf-8"?>
<formControlPr xmlns="http://schemas.microsoft.com/office/spreadsheetml/2009/9/main" objectType="Radio" lockText="1" noThreeD="1"/>
</file>

<file path=xl/ctrlProps/ctrlProp281.xml><?xml version="1.0" encoding="utf-8"?>
<formControlPr xmlns="http://schemas.microsoft.com/office/spreadsheetml/2009/9/main" objectType="Radio" lockText="1" noThreeD="1"/>
</file>

<file path=xl/ctrlProps/ctrlProp282.xml><?xml version="1.0" encoding="utf-8"?>
<formControlPr xmlns="http://schemas.microsoft.com/office/spreadsheetml/2009/9/main" objectType="Radio" lockText="1" noThreeD="1"/>
</file>

<file path=xl/ctrlProps/ctrlProp283.xml><?xml version="1.0" encoding="utf-8"?>
<formControlPr xmlns="http://schemas.microsoft.com/office/spreadsheetml/2009/9/main" objectType="Radio" lockText="1" noThreeD="1"/>
</file>

<file path=xl/ctrlProps/ctrlProp284.xml><?xml version="1.0" encoding="utf-8"?>
<formControlPr xmlns="http://schemas.microsoft.com/office/spreadsheetml/2009/9/main" objectType="Radio" lockText="1" noThreeD="1"/>
</file>

<file path=xl/ctrlProps/ctrlProp285.xml><?xml version="1.0" encoding="utf-8"?>
<formControlPr xmlns="http://schemas.microsoft.com/office/spreadsheetml/2009/9/main" objectType="Radio" lockText="1" noThreeD="1"/>
</file>

<file path=xl/ctrlProps/ctrlProp286.xml><?xml version="1.0" encoding="utf-8"?>
<formControlPr xmlns="http://schemas.microsoft.com/office/spreadsheetml/2009/9/main" objectType="Radio" lockText="1" noThreeD="1"/>
</file>

<file path=xl/ctrlProps/ctrlProp287.xml><?xml version="1.0" encoding="utf-8"?>
<formControlPr xmlns="http://schemas.microsoft.com/office/spreadsheetml/2009/9/main" objectType="Radio" lockText="1" noThreeD="1"/>
</file>

<file path=xl/ctrlProps/ctrlProp288.xml><?xml version="1.0" encoding="utf-8"?>
<formControlPr xmlns="http://schemas.microsoft.com/office/spreadsheetml/2009/9/main" objectType="Radio" lockText="1" noThreeD="1"/>
</file>

<file path=xl/ctrlProps/ctrlProp289.xml><?xml version="1.0" encoding="utf-8"?>
<formControlPr xmlns="http://schemas.microsoft.com/office/spreadsheetml/2009/9/main" objectType="Radio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290.xml><?xml version="1.0" encoding="utf-8"?>
<formControlPr xmlns="http://schemas.microsoft.com/office/spreadsheetml/2009/9/main" objectType="Radio" lockText="1" noThreeD="1"/>
</file>

<file path=xl/ctrlProps/ctrlProp291.xml><?xml version="1.0" encoding="utf-8"?>
<formControlPr xmlns="http://schemas.microsoft.com/office/spreadsheetml/2009/9/main" objectType="Radio" lockText="1" noThreeD="1"/>
</file>

<file path=xl/ctrlProps/ctrlProp292.xml><?xml version="1.0" encoding="utf-8"?>
<formControlPr xmlns="http://schemas.microsoft.com/office/spreadsheetml/2009/9/main" objectType="Radio" lockText="1" noThreeD="1"/>
</file>

<file path=xl/ctrlProps/ctrlProp293.xml><?xml version="1.0" encoding="utf-8"?>
<formControlPr xmlns="http://schemas.microsoft.com/office/spreadsheetml/2009/9/main" objectType="Radio" lockText="1" noThreeD="1"/>
</file>

<file path=xl/ctrlProps/ctrlProp294.xml><?xml version="1.0" encoding="utf-8"?>
<formControlPr xmlns="http://schemas.microsoft.com/office/spreadsheetml/2009/9/main" objectType="Radio" firstButton="1" fmlaLink="$A$1" lockText="1" noThreeD="1"/>
</file>

<file path=xl/ctrlProps/ctrlProp295.xml><?xml version="1.0" encoding="utf-8"?>
<formControlPr xmlns="http://schemas.microsoft.com/office/spreadsheetml/2009/9/main" objectType="Radio" lockText="1" noThreeD="1"/>
</file>

<file path=xl/ctrlProps/ctrlProp296.xml><?xml version="1.0" encoding="utf-8"?>
<formControlPr xmlns="http://schemas.microsoft.com/office/spreadsheetml/2009/9/main" objectType="Radio" lockText="1" noThreeD="1"/>
</file>

<file path=xl/ctrlProps/ctrlProp297.xml><?xml version="1.0" encoding="utf-8"?>
<formControlPr xmlns="http://schemas.microsoft.com/office/spreadsheetml/2009/9/main" objectType="Radio" lockText="1" noThreeD="1"/>
</file>

<file path=xl/ctrlProps/ctrlProp298.xml><?xml version="1.0" encoding="utf-8"?>
<formControlPr xmlns="http://schemas.microsoft.com/office/spreadsheetml/2009/9/main" objectType="Radio" lockText="1" noThreeD="1"/>
</file>

<file path=xl/ctrlProps/ctrlProp29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00.xml><?xml version="1.0" encoding="utf-8"?>
<formControlPr xmlns="http://schemas.microsoft.com/office/spreadsheetml/2009/9/main" objectType="Radio" lockText="1" noThreeD="1"/>
</file>

<file path=xl/ctrlProps/ctrlProp301.xml><?xml version="1.0" encoding="utf-8"?>
<formControlPr xmlns="http://schemas.microsoft.com/office/spreadsheetml/2009/9/main" objectType="Radio" lockText="1" noThreeD="1"/>
</file>

<file path=xl/ctrlProps/ctrlProp302.xml><?xml version="1.0" encoding="utf-8"?>
<formControlPr xmlns="http://schemas.microsoft.com/office/spreadsheetml/2009/9/main" objectType="Radio" lockText="1" noThreeD="1"/>
</file>

<file path=xl/ctrlProps/ctrlProp303.xml><?xml version="1.0" encoding="utf-8"?>
<formControlPr xmlns="http://schemas.microsoft.com/office/spreadsheetml/2009/9/main" objectType="Radio" lockText="1" noThreeD="1"/>
</file>

<file path=xl/ctrlProps/ctrlProp304.xml><?xml version="1.0" encoding="utf-8"?>
<formControlPr xmlns="http://schemas.microsoft.com/office/spreadsheetml/2009/9/main" objectType="Radio" lockText="1" noThreeD="1"/>
</file>

<file path=xl/ctrlProps/ctrlProp305.xml><?xml version="1.0" encoding="utf-8"?>
<formControlPr xmlns="http://schemas.microsoft.com/office/spreadsheetml/2009/9/main" objectType="Radio" lockText="1" noThreeD="1"/>
</file>

<file path=xl/ctrlProps/ctrlProp306.xml><?xml version="1.0" encoding="utf-8"?>
<formControlPr xmlns="http://schemas.microsoft.com/office/spreadsheetml/2009/9/main" objectType="Radio" lockText="1" noThreeD="1"/>
</file>

<file path=xl/ctrlProps/ctrlProp307.xml><?xml version="1.0" encoding="utf-8"?>
<formControlPr xmlns="http://schemas.microsoft.com/office/spreadsheetml/2009/9/main" objectType="Radio" lockText="1" noThreeD="1"/>
</file>

<file path=xl/ctrlProps/ctrlProp308.xml><?xml version="1.0" encoding="utf-8"?>
<formControlPr xmlns="http://schemas.microsoft.com/office/spreadsheetml/2009/9/main" objectType="Radio" lockText="1" noThreeD="1"/>
</file>

<file path=xl/ctrlProps/ctrlProp309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10.xml><?xml version="1.0" encoding="utf-8"?>
<formControlPr xmlns="http://schemas.microsoft.com/office/spreadsheetml/2009/9/main" objectType="Radio" lockText="1" noThreeD="1"/>
</file>

<file path=xl/ctrlProps/ctrlProp311.xml><?xml version="1.0" encoding="utf-8"?>
<formControlPr xmlns="http://schemas.microsoft.com/office/spreadsheetml/2009/9/main" objectType="Radio" lockText="1" noThreeD="1"/>
</file>

<file path=xl/ctrlProps/ctrlProp312.xml><?xml version="1.0" encoding="utf-8"?>
<formControlPr xmlns="http://schemas.microsoft.com/office/spreadsheetml/2009/9/main" objectType="Radio" lockText="1" noThreeD="1"/>
</file>

<file path=xl/ctrlProps/ctrlProp313.xml><?xml version="1.0" encoding="utf-8"?>
<formControlPr xmlns="http://schemas.microsoft.com/office/spreadsheetml/2009/9/main" objectType="Radio" lockText="1" noThreeD="1"/>
</file>

<file path=xl/ctrlProps/ctrlProp314.xml><?xml version="1.0" encoding="utf-8"?>
<formControlPr xmlns="http://schemas.microsoft.com/office/spreadsheetml/2009/9/main" objectType="Radio" lockText="1" noThreeD="1"/>
</file>

<file path=xl/ctrlProps/ctrlProp315.xml><?xml version="1.0" encoding="utf-8"?>
<formControlPr xmlns="http://schemas.microsoft.com/office/spreadsheetml/2009/9/main" objectType="Radio" firstButton="1" fmlaLink="$A$1" lockText="1" noThreeD="1"/>
</file>

<file path=xl/ctrlProps/ctrlProp316.xml><?xml version="1.0" encoding="utf-8"?>
<formControlPr xmlns="http://schemas.microsoft.com/office/spreadsheetml/2009/9/main" objectType="Radio" lockText="1" noThreeD="1"/>
</file>

<file path=xl/ctrlProps/ctrlProp317.xml><?xml version="1.0" encoding="utf-8"?>
<formControlPr xmlns="http://schemas.microsoft.com/office/spreadsheetml/2009/9/main" objectType="Radio" lockText="1" noThreeD="1"/>
</file>

<file path=xl/ctrlProps/ctrlProp318.xml><?xml version="1.0" encoding="utf-8"?>
<formControlPr xmlns="http://schemas.microsoft.com/office/spreadsheetml/2009/9/main" objectType="Radio" lockText="1" noThreeD="1"/>
</file>

<file path=xl/ctrlProps/ctrlProp319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Radio" lockText="1" noThreeD="1"/>
</file>

<file path=xl/ctrlProps/ctrlProp320.xml><?xml version="1.0" encoding="utf-8"?>
<formControlPr xmlns="http://schemas.microsoft.com/office/spreadsheetml/2009/9/main" objectType="Radio" lockText="1" noThreeD="1"/>
</file>

<file path=xl/ctrlProps/ctrlProp321.xml><?xml version="1.0" encoding="utf-8"?>
<formControlPr xmlns="http://schemas.microsoft.com/office/spreadsheetml/2009/9/main" objectType="Radio" lockText="1" noThreeD="1"/>
</file>

<file path=xl/ctrlProps/ctrlProp322.xml><?xml version="1.0" encoding="utf-8"?>
<formControlPr xmlns="http://schemas.microsoft.com/office/spreadsheetml/2009/9/main" objectType="Radio" lockText="1" noThreeD="1"/>
</file>

<file path=xl/ctrlProps/ctrlProp323.xml><?xml version="1.0" encoding="utf-8"?>
<formControlPr xmlns="http://schemas.microsoft.com/office/spreadsheetml/2009/9/main" objectType="Radio" lockText="1" noThreeD="1"/>
</file>

<file path=xl/ctrlProps/ctrlProp324.xml><?xml version="1.0" encoding="utf-8"?>
<formControlPr xmlns="http://schemas.microsoft.com/office/spreadsheetml/2009/9/main" objectType="Radio" lockText="1" noThreeD="1"/>
</file>

<file path=xl/ctrlProps/ctrlProp325.xml><?xml version="1.0" encoding="utf-8"?>
<formControlPr xmlns="http://schemas.microsoft.com/office/spreadsheetml/2009/9/main" objectType="Radio" lockText="1" noThreeD="1"/>
</file>

<file path=xl/ctrlProps/ctrlProp326.xml><?xml version="1.0" encoding="utf-8"?>
<formControlPr xmlns="http://schemas.microsoft.com/office/spreadsheetml/2009/9/main" objectType="Radio" lockText="1" noThreeD="1"/>
</file>

<file path=xl/ctrlProps/ctrlProp327.xml><?xml version="1.0" encoding="utf-8"?>
<formControlPr xmlns="http://schemas.microsoft.com/office/spreadsheetml/2009/9/main" objectType="Radio" lockText="1" noThreeD="1"/>
</file>

<file path=xl/ctrlProps/ctrlProp328.xml><?xml version="1.0" encoding="utf-8"?>
<formControlPr xmlns="http://schemas.microsoft.com/office/spreadsheetml/2009/9/main" objectType="Radio" lockText="1" noThreeD="1"/>
</file>

<file path=xl/ctrlProps/ctrlProp329.xml><?xml version="1.0" encoding="utf-8"?>
<formControlPr xmlns="http://schemas.microsoft.com/office/spreadsheetml/2009/9/main" objectType="Radio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30.xml><?xml version="1.0" encoding="utf-8"?>
<formControlPr xmlns="http://schemas.microsoft.com/office/spreadsheetml/2009/9/main" objectType="Radio" lockText="1" noThreeD="1"/>
</file>

<file path=xl/ctrlProps/ctrlProp331.xml><?xml version="1.0" encoding="utf-8"?>
<formControlPr xmlns="http://schemas.microsoft.com/office/spreadsheetml/2009/9/main" objectType="Radio" lockText="1" noThreeD="1"/>
</file>

<file path=xl/ctrlProps/ctrlProp332.xml><?xml version="1.0" encoding="utf-8"?>
<formControlPr xmlns="http://schemas.microsoft.com/office/spreadsheetml/2009/9/main" objectType="Radio" lockText="1" noThreeD="1"/>
</file>

<file path=xl/ctrlProps/ctrlProp333.xml><?xml version="1.0" encoding="utf-8"?>
<formControlPr xmlns="http://schemas.microsoft.com/office/spreadsheetml/2009/9/main" objectType="Radio" lockText="1" noThreeD="1"/>
</file>

<file path=xl/ctrlProps/ctrlProp334.xml><?xml version="1.0" encoding="utf-8"?>
<formControlPr xmlns="http://schemas.microsoft.com/office/spreadsheetml/2009/9/main" objectType="Radio" lockText="1" noThreeD="1"/>
</file>

<file path=xl/ctrlProps/ctrlProp335.xml><?xml version="1.0" encoding="utf-8"?>
<formControlPr xmlns="http://schemas.microsoft.com/office/spreadsheetml/2009/9/main" objectType="Radio" lockText="1" noThreeD="1"/>
</file>

<file path=xl/ctrlProps/ctrlProp336.xml><?xml version="1.0" encoding="utf-8"?>
<formControlPr xmlns="http://schemas.microsoft.com/office/spreadsheetml/2009/9/main" objectType="Radio" firstButton="1" fmlaLink="$A$1" lockText="1" noThreeD="1"/>
</file>

<file path=xl/ctrlProps/ctrlProp337.xml><?xml version="1.0" encoding="utf-8"?>
<formControlPr xmlns="http://schemas.microsoft.com/office/spreadsheetml/2009/9/main" objectType="Radio" lockText="1" noThreeD="1"/>
</file>

<file path=xl/ctrlProps/ctrlProp338.xml><?xml version="1.0" encoding="utf-8"?>
<formControlPr xmlns="http://schemas.microsoft.com/office/spreadsheetml/2009/9/main" objectType="Radio" lockText="1" noThreeD="1"/>
</file>

<file path=xl/ctrlProps/ctrlProp339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40.xml><?xml version="1.0" encoding="utf-8"?>
<formControlPr xmlns="http://schemas.microsoft.com/office/spreadsheetml/2009/9/main" objectType="Radio" lockText="1" noThreeD="1"/>
</file>

<file path=xl/ctrlProps/ctrlProp341.xml><?xml version="1.0" encoding="utf-8"?>
<formControlPr xmlns="http://schemas.microsoft.com/office/spreadsheetml/2009/9/main" objectType="Radio" lockText="1" noThreeD="1"/>
</file>

<file path=xl/ctrlProps/ctrlProp342.xml><?xml version="1.0" encoding="utf-8"?>
<formControlPr xmlns="http://schemas.microsoft.com/office/spreadsheetml/2009/9/main" objectType="Radio" lockText="1" noThreeD="1"/>
</file>

<file path=xl/ctrlProps/ctrlProp343.xml><?xml version="1.0" encoding="utf-8"?>
<formControlPr xmlns="http://schemas.microsoft.com/office/spreadsheetml/2009/9/main" objectType="Radio" lockText="1" noThreeD="1"/>
</file>

<file path=xl/ctrlProps/ctrlProp344.xml><?xml version="1.0" encoding="utf-8"?>
<formControlPr xmlns="http://schemas.microsoft.com/office/spreadsheetml/2009/9/main" objectType="Radio" lockText="1" noThreeD="1"/>
</file>

<file path=xl/ctrlProps/ctrlProp345.xml><?xml version="1.0" encoding="utf-8"?>
<formControlPr xmlns="http://schemas.microsoft.com/office/spreadsheetml/2009/9/main" objectType="Radio" lockText="1" noThreeD="1"/>
</file>

<file path=xl/ctrlProps/ctrlProp346.xml><?xml version="1.0" encoding="utf-8"?>
<formControlPr xmlns="http://schemas.microsoft.com/office/spreadsheetml/2009/9/main" objectType="Radio" lockText="1" noThreeD="1"/>
</file>

<file path=xl/ctrlProps/ctrlProp347.xml><?xml version="1.0" encoding="utf-8"?>
<formControlPr xmlns="http://schemas.microsoft.com/office/spreadsheetml/2009/9/main" objectType="Radio" lockText="1" noThreeD="1"/>
</file>

<file path=xl/ctrlProps/ctrlProp348.xml><?xml version="1.0" encoding="utf-8"?>
<formControlPr xmlns="http://schemas.microsoft.com/office/spreadsheetml/2009/9/main" objectType="Radio" lockText="1" noThreeD="1"/>
</file>

<file path=xl/ctrlProps/ctrlProp349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50.xml><?xml version="1.0" encoding="utf-8"?>
<formControlPr xmlns="http://schemas.microsoft.com/office/spreadsheetml/2009/9/main" objectType="Radio" lockText="1" noThreeD="1"/>
</file>

<file path=xl/ctrlProps/ctrlProp351.xml><?xml version="1.0" encoding="utf-8"?>
<formControlPr xmlns="http://schemas.microsoft.com/office/spreadsheetml/2009/9/main" objectType="Radio" lockText="1" noThreeD="1"/>
</file>

<file path=xl/ctrlProps/ctrlProp352.xml><?xml version="1.0" encoding="utf-8"?>
<formControlPr xmlns="http://schemas.microsoft.com/office/spreadsheetml/2009/9/main" objectType="Radio" lockText="1" noThreeD="1"/>
</file>

<file path=xl/ctrlProps/ctrlProp353.xml><?xml version="1.0" encoding="utf-8"?>
<formControlPr xmlns="http://schemas.microsoft.com/office/spreadsheetml/2009/9/main" objectType="Radio" lockText="1" noThreeD="1"/>
</file>

<file path=xl/ctrlProps/ctrlProp354.xml><?xml version="1.0" encoding="utf-8"?>
<formControlPr xmlns="http://schemas.microsoft.com/office/spreadsheetml/2009/9/main" objectType="Radio" lockText="1" noThreeD="1"/>
</file>

<file path=xl/ctrlProps/ctrlProp355.xml><?xml version="1.0" encoding="utf-8"?>
<formControlPr xmlns="http://schemas.microsoft.com/office/spreadsheetml/2009/9/main" objectType="Radio" lockText="1" noThreeD="1"/>
</file>

<file path=xl/ctrlProps/ctrlProp356.xml><?xml version="1.0" encoding="utf-8"?>
<formControlPr xmlns="http://schemas.microsoft.com/office/spreadsheetml/2009/9/main" objectType="Radio" lockText="1" noThreeD="1"/>
</file>

<file path=xl/ctrlProps/ctrlProp357.xml><?xml version="1.0" encoding="utf-8"?>
<formControlPr xmlns="http://schemas.microsoft.com/office/spreadsheetml/2009/9/main" objectType="Radio" firstButton="1" fmlaLink="$A$1" lockText="1" noThreeD="1"/>
</file>

<file path=xl/ctrlProps/ctrlProp358.xml><?xml version="1.0" encoding="utf-8"?>
<formControlPr xmlns="http://schemas.microsoft.com/office/spreadsheetml/2009/9/main" objectType="Radio" lockText="1" noThreeD="1"/>
</file>

<file path=xl/ctrlProps/ctrlProp359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60.xml><?xml version="1.0" encoding="utf-8"?>
<formControlPr xmlns="http://schemas.microsoft.com/office/spreadsheetml/2009/9/main" objectType="Radio" lockText="1" noThreeD="1"/>
</file>

<file path=xl/ctrlProps/ctrlProp361.xml><?xml version="1.0" encoding="utf-8"?>
<formControlPr xmlns="http://schemas.microsoft.com/office/spreadsheetml/2009/9/main" objectType="Radio" lockText="1" noThreeD="1"/>
</file>

<file path=xl/ctrlProps/ctrlProp362.xml><?xml version="1.0" encoding="utf-8"?>
<formControlPr xmlns="http://schemas.microsoft.com/office/spreadsheetml/2009/9/main" objectType="Radio" lockText="1" noThreeD="1"/>
</file>

<file path=xl/ctrlProps/ctrlProp363.xml><?xml version="1.0" encoding="utf-8"?>
<formControlPr xmlns="http://schemas.microsoft.com/office/spreadsheetml/2009/9/main" objectType="Radio" lockText="1" noThreeD="1"/>
</file>

<file path=xl/ctrlProps/ctrlProp364.xml><?xml version="1.0" encoding="utf-8"?>
<formControlPr xmlns="http://schemas.microsoft.com/office/spreadsheetml/2009/9/main" objectType="Radio" lockText="1" noThreeD="1"/>
</file>

<file path=xl/ctrlProps/ctrlProp365.xml><?xml version="1.0" encoding="utf-8"?>
<formControlPr xmlns="http://schemas.microsoft.com/office/spreadsheetml/2009/9/main" objectType="Radio" lockText="1" noThreeD="1"/>
</file>

<file path=xl/ctrlProps/ctrlProp366.xml><?xml version="1.0" encoding="utf-8"?>
<formControlPr xmlns="http://schemas.microsoft.com/office/spreadsheetml/2009/9/main" objectType="Radio" lockText="1" noThreeD="1"/>
</file>

<file path=xl/ctrlProps/ctrlProp367.xml><?xml version="1.0" encoding="utf-8"?>
<formControlPr xmlns="http://schemas.microsoft.com/office/spreadsheetml/2009/9/main" objectType="Radio" lockText="1" noThreeD="1"/>
</file>

<file path=xl/ctrlProps/ctrlProp368.xml><?xml version="1.0" encoding="utf-8"?>
<formControlPr xmlns="http://schemas.microsoft.com/office/spreadsheetml/2009/9/main" objectType="Radio" lockText="1" noThreeD="1"/>
</file>

<file path=xl/ctrlProps/ctrlProp369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lockText="1" noThreeD="1"/>
</file>

<file path=xl/ctrlProps/ctrlProp370.xml><?xml version="1.0" encoding="utf-8"?>
<formControlPr xmlns="http://schemas.microsoft.com/office/spreadsheetml/2009/9/main" objectType="Radio" lockText="1" noThreeD="1"/>
</file>

<file path=xl/ctrlProps/ctrlProp371.xml><?xml version="1.0" encoding="utf-8"?>
<formControlPr xmlns="http://schemas.microsoft.com/office/spreadsheetml/2009/9/main" objectType="Radio" lockText="1" noThreeD="1"/>
</file>

<file path=xl/ctrlProps/ctrlProp372.xml><?xml version="1.0" encoding="utf-8"?>
<formControlPr xmlns="http://schemas.microsoft.com/office/spreadsheetml/2009/9/main" objectType="Radio" lockText="1" noThreeD="1"/>
</file>

<file path=xl/ctrlProps/ctrlProp373.xml><?xml version="1.0" encoding="utf-8"?>
<formControlPr xmlns="http://schemas.microsoft.com/office/spreadsheetml/2009/9/main" objectType="Radio" lockText="1" noThreeD="1"/>
</file>

<file path=xl/ctrlProps/ctrlProp374.xml><?xml version="1.0" encoding="utf-8"?>
<formControlPr xmlns="http://schemas.microsoft.com/office/spreadsheetml/2009/9/main" objectType="Radio" lockText="1" noThreeD="1"/>
</file>

<file path=xl/ctrlProps/ctrlProp375.xml><?xml version="1.0" encoding="utf-8"?>
<formControlPr xmlns="http://schemas.microsoft.com/office/spreadsheetml/2009/9/main" objectType="Radio" lockText="1" noThreeD="1"/>
</file>

<file path=xl/ctrlProps/ctrlProp376.xml><?xml version="1.0" encoding="utf-8"?>
<formControlPr xmlns="http://schemas.microsoft.com/office/spreadsheetml/2009/9/main" objectType="Radio" lockText="1" noThreeD="1"/>
</file>

<file path=xl/ctrlProps/ctrlProp377.xml><?xml version="1.0" encoding="utf-8"?>
<formControlPr xmlns="http://schemas.microsoft.com/office/spreadsheetml/2009/9/main" objectType="Radio" lockText="1" noThreeD="1"/>
</file>

<file path=xl/ctrlProps/ctrlProp378.xml><?xml version="1.0" encoding="utf-8"?>
<formControlPr xmlns="http://schemas.microsoft.com/office/spreadsheetml/2009/9/main" objectType="Radio" firstButton="1" fmlaLink="$A$1" lockText="1" noThreeD="1"/>
</file>

<file path=xl/ctrlProps/ctrlProp379.xml><?xml version="1.0" encoding="utf-8"?>
<formControlPr xmlns="http://schemas.microsoft.com/office/spreadsheetml/2009/9/main" objectType="Radio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80.xml><?xml version="1.0" encoding="utf-8"?>
<formControlPr xmlns="http://schemas.microsoft.com/office/spreadsheetml/2009/9/main" objectType="Radio" lockText="1" noThreeD="1"/>
</file>

<file path=xl/ctrlProps/ctrlProp381.xml><?xml version="1.0" encoding="utf-8"?>
<formControlPr xmlns="http://schemas.microsoft.com/office/spreadsheetml/2009/9/main" objectType="Radio" lockText="1" noThreeD="1"/>
</file>

<file path=xl/ctrlProps/ctrlProp382.xml><?xml version="1.0" encoding="utf-8"?>
<formControlPr xmlns="http://schemas.microsoft.com/office/spreadsheetml/2009/9/main" objectType="Radio" lockText="1" noThreeD="1"/>
</file>

<file path=xl/ctrlProps/ctrlProp383.xml><?xml version="1.0" encoding="utf-8"?>
<formControlPr xmlns="http://schemas.microsoft.com/office/spreadsheetml/2009/9/main" objectType="Radio" lockText="1" noThreeD="1"/>
</file>

<file path=xl/ctrlProps/ctrlProp384.xml><?xml version="1.0" encoding="utf-8"?>
<formControlPr xmlns="http://schemas.microsoft.com/office/spreadsheetml/2009/9/main" objectType="Radio" lockText="1" noThreeD="1"/>
</file>

<file path=xl/ctrlProps/ctrlProp385.xml><?xml version="1.0" encoding="utf-8"?>
<formControlPr xmlns="http://schemas.microsoft.com/office/spreadsheetml/2009/9/main" objectType="Radio" lockText="1" noThreeD="1"/>
</file>

<file path=xl/ctrlProps/ctrlProp386.xml><?xml version="1.0" encoding="utf-8"?>
<formControlPr xmlns="http://schemas.microsoft.com/office/spreadsheetml/2009/9/main" objectType="Radio" lockText="1" noThreeD="1"/>
</file>

<file path=xl/ctrlProps/ctrlProp387.xml><?xml version="1.0" encoding="utf-8"?>
<formControlPr xmlns="http://schemas.microsoft.com/office/spreadsheetml/2009/9/main" objectType="Radio" lockText="1" noThreeD="1"/>
</file>

<file path=xl/ctrlProps/ctrlProp388.xml><?xml version="1.0" encoding="utf-8"?>
<formControlPr xmlns="http://schemas.microsoft.com/office/spreadsheetml/2009/9/main" objectType="Radio" lockText="1" noThreeD="1"/>
</file>

<file path=xl/ctrlProps/ctrlProp389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390.xml><?xml version="1.0" encoding="utf-8"?>
<formControlPr xmlns="http://schemas.microsoft.com/office/spreadsheetml/2009/9/main" objectType="Radio" lockText="1" noThreeD="1"/>
</file>

<file path=xl/ctrlProps/ctrlProp391.xml><?xml version="1.0" encoding="utf-8"?>
<formControlPr xmlns="http://schemas.microsoft.com/office/spreadsheetml/2009/9/main" objectType="Radio" lockText="1" noThreeD="1"/>
</file>

<file path=xl/ctrlProps/ctrlProp392.xml><?xml version="1.0" encoding="utf-8"?>
<formControlPr xmlns="http://schemas.microsoft.com/office/spreadsheetml/2009/9/main" objectType="Radio" lockText="1" noThreeD="1"/>
</file>

<file path=xl/ctrlProps/ctrlProp393.xml><?xml version="1.0" encoding="utf-8"?>
<formControlPr xmlns="http://schemas.microsoft.com/office/spreadsheetml/2009/9/main" objectType="Radio" lockText="1" noThreeD="1"/>
</file>

<file path=xl/ctrlProps/ctrlProp394.xml><?xml version="1.0" encoding="utf-8"?>
<formControlPr xmlns="http://schemas.microsoft.com/office/spreadsheetml/2009/9/main" objectType="Radio" lockText="1" noThreeD="1"/>
</file>

<file path=xl/ctrlProps/ctrlProp395.xml><?xml version="1.0" encoding="utf-8"?>
<formControlPr xmlns="http://schemas.microsoft.com/office/spreadsheetml/2009/9/main" objectType="Radio" lockText="1" noThreeD="1"/>
</file>

<file path=xl/ctrlProps/ctrlProp396.xml><?xml version="1.0" encoding="utf-8"?>
<formControlPr xmlns="http://schemas.microsoft.com/office/spreadsheetml/2009/9/main" objectType="Radio" lockText="1" noThreeD="1"/>
</file>

<file path=xl/ctrlProps/ctrlProp397.xml><?xml version="1.0" encoding="utf-8"?>
<formControlPr xmlns="http://schemas.microsoft.com/office/spreadsheetml/2009/9/main" objectType="Radio" lockText="1" noThreeD="1"/>
</file>

<file path=xl/ctrlProps/ctrlProp398.xml><?xml version="1.0" encoding="utf-8"?>
<formControlPr xmlns="http://schemas.microsoft.com/office/spreadsheetml/2009/9/main" objectType="Radio" lockText="1" noThreeD="1"/>
</file>

<file path=xl/ctrlProps/ctrlProp39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40.xml><?xml version="1.0" encoding="utf-8"?>
<formControlPr xmlns="http://schemas.microsoft.com/office/spreadsheetml/2009/9/main" objectType="Radio" lockText="1" noThreeD="1"/>
</file>

<file path=xl/ctrlProps/ctrlProp400.xml><?xml version="1.0" encoding="utf-8"?>
<formControlPr xmlns="http://schemas.microsoft.com/office/spreadsheetml/2009/9/main" objectType="Radio" lockText="1" noThreeD="1"/>
</file>

<file path=xl/ctrlProps/ctrlProp401.xml><?xml version="1.0" encoding="utf-8"?>
<formControlPr xmlns="http://schemas.microsoft.com/office/spreadsheetml/2009/9/main" objectType="Radio" firstButton="1" fmlaLink="$A$1" lockText="1" noThreeD="1"/>
</file>

<file path=xl/ctrlProps/ctrlProp402.xml><?xml version="1.0" encoding="utf-8"?>
<formControlPr xmlns="http://schemas.microsoft.com/office/spreadsheetml/2009/9/main" objectType="Radio" lockText="1" noThreeD="1"/>
</file>

<file path=xl/ctrlProps/ctrlProp403.xml><?xml version="1.0" encoding="utf-8"?>
<formControlPr xmlns="http://schemas.microsoft.com/office/spreadsheetml/2009/9/main" objectType="Radio" lockText="1" noThreeD="1"/>
</file>

<file path=xl/ctrlProps/ctrlProp404.xml><?xml version="1.0" encoding="utf-8"?>
<formControlPr xmlns="http://schemas.microsoft.com/office/spreadsheetml/2009/9/main" objectType="Radio" lockText="1" noThreeD="1"/>
</file>

<file path=xl/ctrlProps/ctrlProp405.xml><?xml version="1.0" encoding="utf-8"?>
<formControlPr xmlns="http://schemas.microsoft.com/office/spreadsheetml/2009/9/main" objectType="Radio" lockText="1" noThreeD="1"/>
</file>

<file path=xl/ctrlProps/ctrlProp406.xml><?xml version="1.0" encoding="utf-8"?>
<formControlPr xmlns="http://schemas.microsoft.com/office/spreadsheetml/2009/9/main" objectType="Radio" lockText="1" noThreeD="1"/>
</file>

<file path=xl/ctrlProps/ctrlProp407.xml><?xml version="1.0" encoding="utf-8"?>
<formControlPr xmlns="http://schemas.microsoft.com/office/spreadsheetml/2009/9/main" objectType="Radio" lockText="1" noThreeD="1"/>
</file>

<file path=xl/ctrlProps/ctrlProp408.xml><?xml version="1.0" encoding="utf-8"?>
<formControlPr xmlns="http://schemas.microsoft.com/office/spreadsheetml/2009/9/main" objectType="Radio" lockText="1" noThreeD="1"/>
</file>

<file path=xl/ctrlProps/ctrlProp409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lockText="1" noThreeD="1"/>
</file>

<file path=xl/ctrlProps/ctrlProp410.xml><?xml version="1.0" encoding="utf-8"?>
<formControlPr xmlns="http://schemas.microsoft.com/office/spreadsheetml/2009/9/main" objectType="Radio" lockText="1" noThreeD="1"/>
</file>

<file path=xl/ctrlProps/ctrlProp411.xml><?xml version="1.0" encoding="utf-8"?>
<formControlPr xmlns="http://schemas.microsoft.com/office/spreadsheetml/2009/9/main" objectType="Radio" lockText="1" noThreeD="1"/>
</file>

<file path=xl/ctrlProps/ctrlProp412.xml><?xml version="1.0" encoding="utf-8"?>
<formControlPr xmlns="http://schemas.microsoft.com/office/spreadsheetml/2009/9/main" objectType="Radio" lockText="1" noThreeD="1"/>
</file>

<file path=xl/ctrlProps/ctrlProp413.xml><?xml version="1.0" encoding="utf-8"?>
<formControlPr xmlns="http://schemas.microsoft.com/office/spreadsheetml/2009/9/main" objectType="Radio" lockText="1" noThreeD="1"/>
</file>

<file path=xl/ctrlProps/ctrlProp414.xml><?xml version="1.0" encoding="utf-8"?>
<formControlPr xmlns="http://schemas.microsoft.com/office/spreadsheetml/2009/9/main" objectType="Radio" lockText="1" noThreeD="1"/>
</file>

<file path=xl/ctrlProps/ctrlProp415.xml><?xml version="1.0" encoding="utf-8"?>
<formControlPr xmlns="http://schemas.microsoft.com/office/spreadsheetml/2009/9/main" objectType="Radio" lockText="1" noThreeD="1"/>
</file>

<file path=xl/ctrlProps/ctrlProp416.xml><?xml version="1.0" encoding="utf-8"?>
<formControlPr xmlns="http://schemas.microsoft.com/office/spreadsheetml/2009/9/main" objectType="Radio" lockText="1" noThreeD="1"/>
</file>

<file path=xl/ctrlProps/ctrlProp417.xml><?xml version="1.0" encoding="utf-8"?>
<formControlPr xmlns="http://schemas.microsoft.com/office/spreadsheetml/2009/9/main" objectType="Radio" lockText="1" noThreeD="1"/>
</file>

<file path=xl/ctrlProps/ctrlProp418.xml><?xml version="1.0" encoding="utf-8"?>
<formControlPr xmlns="http://schemas.microsoft.com/office/spreadsheetml/2009/9/main" objectType="Radio" lockText="1" noThreeD="1"/>
</file>

<file path=xl/ctrlProps/ctrlProp419.xml><?xml version="1.0" encoding="utf-8"?>
<formControlPr xmlns="http://schemas.microsoft.com/office/spreadsheetml/2009/9/main" objectType="Radio" lockText="1" noThreeD="1"/>
</file>

<file path=xl/ctrlProps/ctrlProp42.xml><?xml version="1.0" encoding="utf-8"?>
<formControlPr xmlns="http://schemas.microsoft.com/office/spreadsheetml/2009/9/main" objectType="Radio" firstButton="1" fmlaLink="$A$1" lockText="1" noThreeD="1"/>
</file>

<file path=xl/ctrlProps/ctrlProp420.xml><?xml version="1.0" encoding="utf-8"?>
<formControlPr xmlns="http://schemas.microsoft.com/office/spreadsheetml/2009/9/main" objectType="Radio" lockText="1" noThreeD="1"/>
</file>

<file path=xl/ctrlProps/ctrlProp421.xml><?xml version="1.0" encoding="utf-8"?>
<formControlPr xmlns="http://schemas.microsoft.com/office/spreadsheetml/2009/9/main" objectType="Radio" lockText="1" noThreeD="1"/>
</file>

<file path=xl/ctrlProps/ctrlProp422.xml><?xml version="1.0" encoding="utf-8"?>
<formControlPr xmlns="http://schemas.microsoft.com/office/spreadsheetml/2009/9/main" objectType="Radio" lockText="1" noThreeD="1"/>
</file>

<file path=xl/ctrlProps/ctrlProp423.xml><?xml version="1.0" encoding="utf-8"?>
<formControlPr xmlns="http://schemas.microsoft.com/office/spreadsheetml/2009/9/main" objectType="Radio" lockText="1" noThreeD="1"/>
</file>

<file path=xl/ctrlProps/ctrlProp424.xml><?xml version="1.0" encoding="utf-8"?>
<formControlPr xmlns="http://schemas.microsoft.com/office/spreadsheetml/2009/9/main" objectType="Radio" firstButton="1" fmlaLink="$A$1" lockText="1" noThreeD="1"/>
</file>

<file path=xl/ctrlProps/ctrlProp425.xml><?xml version="1.0" encoding="utf-8"?>
<formControlPr xmlns="http://schemas.microsoft.com/office/spreadsheetml/2009/9/main" objectType="Radio" lockText="1" noThreeD="1"/>
</file>

<file path=xl/ctrlProps/ctrlProp426.xml><?xml version="1.0" encoding="utf-8"?>
<formControlPr xmlns="http://schemas.microsoft.com/office/spreadsheetml/2009/9/main" objectType="Radio" lockText="1" noThreeD="1"/>
</file>

<file path=xl/ctrlProps/ctrlProp427.xml><?xml version="1.0" encoding="utf-8"?>
<formControlPr xmlns="http://schemas.microsoft.com/office/spreadsheetml/2009/9/main" objectType="Radio" lockText="1" noThreeD="1"/>
</file>

<file path=xl/ctrlProps/ctrlProp428.xml><?xml version="1.0" encoding="utf-8"?>
<formControlPr xmlns="http://schemas.microsoft.com/office/spreadsheetml/2009/9/main" objectType="Radio" lockText="1" noThreeD="1"/>
</file>

<file path=xl/ctrlProps/ctrlProp429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30.xml><?xml version="1.0" encoding="utf-8"?>
<formControlPr xmlns="http://schemas.microsoft.com/office/spreadsheetml/2009/9/main" objectType="Radio" lockText="1" noThreeD="1"/>
</file>

<file path=xl/ctrlProps/ctrlProp431.xml><?xml version="1.0" encoding="utf-8"?>
<formControlPr xmlns="http://schemas.microsoft.com/office/spreadsheetml/2009/9/main" objectType="Radio" lockText="1" noThreeD="1"/>
</file>

<file path=xl/ctrlProps/ctrlProp432.xml><?xml version="1.0" encoding="utf-8"?>
<formControlPr xmlns="http://schemas.microsoft.com/office/spreadsheetml/2009/9/main" objectType="Radio" lockText="1" noThreeD="1"/>
</file>

<file path=xl/ctrlProps/ctrlProp433.xml><?xml version="1.0" encoding="utf-8"?>
<formControlPr xmlns="http://schemas.microsoft.com/office/spreadsheetml/2009/9/main" objectType="Radio" lockText="1" noThreeD="1"/>
</file>

<file path=xl/ctrlProps/ctrlProp434.xml><?xml version="1.0" encoding="utf-8"?>
<formControlPr xmlns="http://schemas.microsoft.com/office/spreadsheetml/2009/9/main" objectType="Radio" lockText="1" noThreeD="1"/>
</file>

<file path=xl/ctrlProps/ctrlProp435.xml><?xml version="1.0" encoding="utf-8"?>
<formControlPr xmlns="http://schemas.microsoft.com/office/spreadsheetml/2009/9/main" objectType="Radio" lockText="1" noThreeD="1"/>
</file>

<file path=xl/ctrlProps/ctrlProp436.xml><?xml version="1.0" encoding="utf-8"?>
<formControlPr xmlns="http://schemas.microsoft.com/office/spreadsheetml/2009/9/main" objectType="Radio" lockText="1" noThreeD="1"/>
</file>

<file path=xl/ctrlProps/ctrlProp437.xml><?xml version="1.0" encoding="utf-8"?>
<formControlPr xmlns="http://schemas.microsoft.com/office/spreadsheetml/2009/9/main" objectType="Radio" lockText="1" noThreeD="1"/>
</file>

<file path=xl/ctrlProps/ctrlProp438.xml><?xml version="1.0" encoding="utf-8"?>
<formControlPr xmlns="http://schemas.microsoft.com/office/spreadsheetml/2009/9/main" objectType="Radio" lockText="1" noThreeD="1"/>
</file>

<file path=xl/ctrlProps/ctrlProp439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40.xml><?xml version="1.0" encoding="utf-8"?>
<formControlPr xmlns="http://schemas.microsoft.com/office/spreadsheetml/2009/9/main" objectType="Radio" lockText="1" noThreeD="1"/>
</file>

<file path=xl/ctrlProps/ctrlProp441.xml><?xml version="1.0" encoding="utf-8"?>
<formControlPr xmlns="http://schemas.microsoft.com/office/spreadsheetml/2009/9/main" objectType="Radio" lockText="1" noThreeD="1"/>
</file>

<file path=xl/ctrlProps/ctrlProp442.xml><?xml version="1.0" encoding="utf-8"?>
<formControlPr xmlns="http://schemas.microsoft.com/office/spreadsheetml/2009/9/main" objectType="Radio" lockText="1" noThreeD="1"/>
</file>

<file path=xl/ctrlProps/ctrlProp443.xml><?xml version="1.0" encoding="utf-8"?>
<formControlPr xmlns="http://schemas.microsoft.com/office/spreadsheetml/2009/9/main" objectType="Radio" lockText="1" noThreeD="1"/>
</file>

<file path=xl/ctrlProps/ctrlProp444.xml><?xml version="1.0" encoding="utf-8"?>
<formControlPr xmlns="http://schemas.microsoft.com/office/spreadsheetml/2009/9/main" objectType="Radio" lockText="1" noThreeD="1"/>
</file>

<file path=xl/ctrlProps/ctrlProp445.xml><?xml version="1.0" encoding="utf-8"?>
<formControlPr xmlns="http://schemas.microsoft.com/office/spreadsheetml/2009/9/main" objectType="Radio" lockText="1" noThreeD="1"/>
</file>

<file path=xl/ctrlProps/ctrlProp446.xml><?xml version="1.0" encoding="utf-8"?>
<formControlPr xmlns="http://schemas.microsoft.com/office/spreadsheetml/2009/9/main" objectType="Radio" lockText="1" noThreeD="1"/>
</file>

<file path=xl/ctrlProps/ctrlProp447.xml><?xml version="1.0" encoding="utf-8"?>
<formControlPr xmlns="http://schemas.microsoft.com/office/spreadsheetml/2009/9/main" objectType="Radio" firstButton="1" fmlaLink="$A$1" lockText="1" noThreeD="1"/>
</file>

<file path=xl/ctrlProps/ctrlProp448.xml><?xml version="1.0" encoding="utf-8"?>
<formControlPr xmlns="http://schemas.microsoft.com/office/spreadsheetml/2009/9/main" objectType="Radio" lockText="1" noThreeD="1"/>
</file>

<file path=xl/ctrlProps/ctrlProp449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50.xml><?xml version="1.0" encoding="utf-8"?>
<formControlPr xmlns="http://schemas.microsoft.com/office/spreadsheetml/2009/9/main" objectType="Radio" lockText="1" noThreeD="1"/>
</file>

<file path=xl/ctrlProps/ctrlProp451.xml><?xml version="1.0" encoding="utf-8"?>
<formControlPr xmlns="http://schemas.microsoft.com/office/spreadsheetml/2009/9/main" objectType="Radio" lockText="1" noThreeD="1"/>
</file>

<file path=xl/ctrlProps/ctrlProp452.xml><?xml version="1.0" encoding="utf-8"?>
<formControlPr xmlns="http://schemas.microsoft.com/office/spreadsheetml/2009/9/main" objectType="Radio" lockText="1" noThreeD="1"/>
</file>

<file path=xl/ctrlProps/ctrlProp453.xml><?xml version="1.0" encoding="utf-8"?>
<formControlPr xmlns="http://schemas.microsoft.com/office/spreadsheetml/2009/9/main" objectType="Radio" lockText="1" noThreeD="1"/>
</file>

<file path=xl/ctrlProps/ctrlProp454.xml><?xml version="1.0" encoding="utf-8"?>
<formControlPr xmlns="http://schemas.microsoft.com/office/spreadsheetml/2009/9/main" objectType="Radio" lockText="1" noThreeD="1"/>
</file>

<file path=xl/ctrlProps/ctrlProp455.xml><?xml version="1.0" encoding="utf-8"?>
<formControlPr xmlns="http://schemas.microsoft.com/office/spreadsheetml/2009/9/main" objectType="Radio" lockText="1" noThreeD="1"/>
</file>

<file path=xl/ctrlProps/ctrlProp456.xml><?xml version="1.0" encoding="utf-8"?>
<formControlPr xmlns="http://schemas.microsoft.com/office/spreadsheetml/2009/9/main" objectType="Radio" lockText="1" noThreeD="1"/>
</file>

<file path=xl/ctrlProps/ctrlProp457.xml><?xml version="1.0" encoding="utf-8"?>
<formControlPr xmlns="http://schemas.microsoft.com/office/spreadsheetml/2009/9/main" objectType="Radio" lockText="1" noThreeD="1"/>
</file>

<file path=xl/ctrlProps/ctrlProp458.xml><?xml version="1.0" encoding="utf-8"?>
<formControlPr xmlns="http://schemas.microsoft.com/office/spreadsheetml/2009/9/main" objectType="Radio" lockText="1" noThreeD="1"/>
</file>

<file path=xl/ctrlProps/ctrlProp459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lockText="1" noThreeD="1"/>
</file>

<file path=xl/ctrlProps/ctrlProp460.xml><?xml version="1.0" encoding="utf-8"?>
<formControlPr xmlns="http://schemas.microsoft.com/office/spreadsheetml/2009/9/main" objectType="Radio" lockText="1" noThreeD="1"/>
</file>

<file path=xl/ctrlProps/ctrlProp461.xml><?xml version="1.0" encoding="utf-8"?>
<formControlPr xmlns="http://schemas.microsoft.com/office/spreadsheetml/2009/9/main" objectType="Radio" lockText="1" noThreeD="1"/>
</file>

<file path=xl/ctrlProps/ctrlProp462.xml><?xml version="1.0" encoding="utf-8"?>
<formControlPr xmlns="http://schemas.microsoft.com/office/spreadsheetml/2009/9/main" objectType="Radio" lockText="1" noThreeD="1"/>
</file>

<file path=xl/ctrlProps/ctrlProp463.xml><?xml version="1.0" encoding="utf-8"?>
<formControlPr xmlns="http://schemas.microsoft.com/office/spreadsheetml/2009/9/main" objectType="Radio" lockText="1" noThreeD="1"/>
</file>

<file path=xl/ctrlProps/ctrlProp464.xml><?xml version="1.0" encoding="utf-8"?>
<formControlPr xmlns="http://schemas.microsoft.com/office/spreadsheetml/2009/9/main" objectType="Radio" lockText="1" noThreeD="1"/>
</file>

<file path=xl/ctrlProps/ctrlProp465.xml><?xml version="1.0" encoding="utf-8"?>
<formControlPr xmlns="http://schemas.microsoft.com/office/spreadsheetml/2009/9/main" objectType="Radio" lockText="1" noThreeD="1"/>
</file>

<file path=xl/ctrlProps/ctrlProp466.xml><?xml version="1.0" encoding="utf-8"?>
<formControlPr xmlns="http://schemas.microsoft.com/office/spreadsheetml/2009/9/main" objectType="Radio" lockText="1" noThreeD="1"/>
</file>

<file path=xl/ctrlProps/ctrlProp467.xml><?xml version="1.0" encoding="utf-8"?>
<formControlPr xmlns="http://schemas.microsoft.com/office/spreadsheetml/2009/9/main" objectType="Radio" lockText="1" noThreeD="1"/>
</file>

<file path=xl/ctrlProps/ctrlProp468.xml><?xml version="1.0" encoding="utf-8"?>
<formControlPr xmlns="http://schemas.microsoft.com/office/spreadsheetml/2009/9/main" objectType="Radio" lockText="1" noThreeD="1"/>
</file>

<file path=xl/ctrlProps/ctrlProp469.xml><?xml version="1.0" encoding="utf-8"?>
<formControlPr xmlns="http://schemas.microsoft.com/office/spreadsheetml/2009/9/main" objectType="Radio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70.xml><?xml version="1.0" encoding="utf-8"?>
<formControlPr xmlns="http://schemas.microsoft.com/office/spreadsheetml/2009/9/main" objectType="Radio" lockText="1" noThreeD="1"/>
</file>

<file path=xl/ctrlProps/ctrlProp471.xml><?xml version="1.0" encoding="utf-8"?>
<formControlPr xmlns="http://schemas.microsoft.com/office/spreadsheetml/2009/9/main" objectType="Radio" lockText="1" noThreeD="1"/>
</file>

<file path=xl/ctrlProps/ctrlProp472.xml><?xml version="1.0" encoding="utf-8"?>
<formControlPr xmlns="http://schemas.microsoft.com/office/spreadsheetml/2009/9/main" objectType="Radio" lockText="1" noThreeD="1"/>
</file>

<file path=xl/ctrlProps/ctrlProp473.xml><?xml version="1.0" encoding="utf-8"?>
<formControlPr xmlns="http://schemas.microsoft.com/office/spreadsheetml/2009/9/main" objectType="Radio" lockText="1" noThreeD="1"/>
</file>

<file path=xl/ctrlProps/ctrlProp474.xml><?xml version="1.0" encoding="utf-8"?>
<formControlPr xmlns="http://schemas.microsoft.com/office/spreadsheetml/2009/9/main" objectType="Radio" lockText="1" noThreeD="1"/>
</file>

<file path=xl/ctrlProps/ctrlProp475.xml><?xml version="1.0" encoding="utf-8"?>
<formControlPr xmlns="http://schemas.microsoft.com/office/spreadsheetml/2009/9/main" objectType="Radio" lockText="1" noThreeD="1"/>
</file>

<file path=xl/ctrlProps/ctrlProp476.xml><?xml version="1.0" encoding="utf-8"?>
<formControlPr xmlns="http://schemas.microsoft.com/office/spreadsheetml/2009/9/main" objectType="Radio" firstButton="1" fmlaLink="$A$1" lockText="1" noThreeD="1"/>
</file>

<file path=xl/ctrlProps/ctrlProp477.xml><?xml version="1.0" encoding="utf-8"?>
<formControlPr xmlns="http://schemas.microsoft.com/office/spreadsheetml/2009/9/main" objectType="Radio" lockText="1" noThreeD="1"/>
</file>

<file path=xl/ctrlProps/ctrlProp478.xml><?xml version="1.0" encoding="utf-8"?>
<formControlPr xmlns="http://schemas.microsoft.com/office/spreadsheetml/2009/9/main" objectType="Radio" lockText="1" noThreeD="1"/>
</file>

<file path=xl/ctrlProps/ctrlProp479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80.xml><?xml version="1.0" encoding="utf-8"?>
<formControlPr xmlns="http://schemas.microsoft.com/office/spreadsheetml/2009/9/main" objectType="Radio" lockText="1" noThreeD="1"/>
</file>

<file path=xl/ctrlProps/ctrlProp481.xml><?xml version="1.0" encoding="utf-8"?>
<formControlPr xmlns="http://schemas.microsoft.com/office/spreadsheetml/2009/9/main" objectType="Radio" lockText="1" noThreeD="1"/>
</file>

<file path=xl/ctrlProps/ctrlProp482.xml><?xml version="1.0" encoding="utf-8"?>
<formControlPr xmlns="http://schemas.microsoft.com/office/spreadsheetml/2009/9/main" objectType="Radio" lockText="1" noThreeD="1"/>
</file>

<file path=xl/ctrlProps/ctrlProp483.xml><?xml version="1.0" encoding="utf-8"?>
<formControlPr xmlns="http://schemas.microsoft.com/office/spreadsheetml/2009/9/main" objectType="Radio" lockText="1" noThreeD="1"/>
</file>

<file path=xl/ctrlProps/ctrlProp484.xml><?xml version="1.0" encoding="utf-8"?>
<formControlPr xmlns="http://schemas.microsoft.com/office/spreadsheetml/2009/9/main" objectType="Radio" lockText="1" noThreeD="1"/>
</file>

<file path=xl/ctrlProps/ctrlProp485.xml><?xml version="1.0" encoding="utf-8"?>
<formControlPr xmlns="http://schemas.microsoft.com/office/spreadsheetml/2009/9/main" objectType="Radio" firstButton="1" fmlaLink="$A$1" lockText="1" noThreeD="1"/>
</file>

<file path=xl/ctrlProps/ctrlProp486.xml><?xml version="1.0" encoding="utf-8"?>
<formControlPr xmlns="http://schemas.microsoft.com/office/spreadsheetml/2009/9/main" objectType="Radio" checked="Checked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firstButton="1" fmlaLink="$A$1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Radio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Radio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Radio" firstButton="1" fmlaLink="$A$1" lockText="1" noThreeD="1"/>
</file>

<file path=xl/ctrlProps/ctrlProp85.xml><?xml version="1.0" encoding="utf-8"?>
<formControlPr xmlns="http://schemas.microsoft.com/office/spreadsheetml/2009/9/main" objectType="Radio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Radio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Radio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6081" name="Option Button 1" descr="تعداد" hidden="1">
              <a:extLst>
                <a:ext uri="{63B3BB69-23CF-44E3-9099-C40C66FF867C}">
                  <a14:compatExt spid="_x0000_s46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6082" name="Option Button 2" descr="تعداد" hidden="1">
              <a:extLst>
                <a:ext uri="{63B3BB69-23CF-44E3-9099-C40C66FF867C}">
                  <a14:compatExt spid="_x0000_s46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6083" name="Option Button 3" descr="تعداد" hidden="1">
              <a:extLst>
                <a:ext uri="{63B3BB69-23CF-44E3-9099-C40C66FF867C}">
                  <a14:compatExt spid="_x0000_s46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6084" name="Option Button 4" descr="تعداد" hidden="1">
              <a:extLst>
                <a:ext uri="{63B3BB69-23CF-44E3-9099-C40C66FF867C}">
                  <a14:compatExt spid="_x0000_s46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6085" name="Option Button 5" descr="تعداد" hidden="1">
              <a:extLst>
                <a:ext uri="{63B3BB69-23CF-44E3-9099-C40C66FF867C}">
                  <a14:compatExt spid="_x0000_s46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6086" name="Option Button 6" descr="تعداد" hidden="1">
              <a:extLst>
                <a:ext uri="{63B3BB69-23CF-44E3-9099-C40C66FF867C}">
                  <a14:compatExt spid="_x0000_s46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6087" name="Option Button 7" descr="تعداد" hidden="1">
              <a:extLst>
                <a:ext uri="{63B3BB69-23CF-44E3-9099-C40C66FF867C}">
                  <a14:compatExt spid="_x0000_s46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6088" name="Option Button 8" descr="تعداد" hidden="1">
              <a:extLst>
                <a:ext uri="{63B3BB69-23CF-44E3-9099-C40C66FF867C}">
                  <a14:compatExt spid="_x0000_s46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6089" name="Option Button 9" descr="تعداد" hidden="1">
              <a:extLst>
                <a:ext uri="{63B3BB69-23CF-44E3-9099-C40C66FF867C}">
                  <a14:compatExt spid="_x0000_s46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6090" name="Option Button 10" descr="تعداد" hidden="1">
              <a:extLst>
                <a:ext uri="{63B3BB69-23CF-44E3-9099-C40C66FF867C}">
                  <a14:compatExt spid="_x0000_s46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6091" name="Option Button 11" descr="تعداد" hidden="1">
              <a:extLst>
                <a:ext uri="{63B3BB69-23CF-44E3-9099-C40C66FF867C}">
                  <a14:compatExt spid="_x0000_s46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6092" name="Option Button 12" descr="تعداد" hidden="1">
              <a:extLst>
                <a:ext uri="{63B3BB69-23CF-44E3-9099-C40C66FF867C}">
                  <a14:compatExt spid="_x0000_s46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6093" name="Option Button 13" descr="تعداد" hidden="1">
              <a:extLst>
                <a:ext uri="{63B3BB69-23CF-44E3-9099-C40C66FF867C}">
                  <a14:compatExt spid="_x0000_s46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6094" name="Option Button 14" descr="تعداد" hidden="1">
              <a:extLst>
                <a:ext uri="{63B3BB69-23CF-44E3-9099-C40C66FF867C}">
                  <a14:compatExt spid="_x0000_s46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6095" name="Option Button 15" descr="تعداد" hidden="1">
              <a:extLst>
                <a:ext uri="{63B3BB69-23CF-44E3-9099-C40C66FF867C}">
                  <a14:compatExt spid="_x0000_s46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6096" name="Option Button 16" descr="تعداد" hidden="1">
              <a:extLst>
                <a:ext uri="{63B3BB69-23CF-44E3-9099-C40C66FF867C}">
                  <a14:compatExt spid="_x0000_s46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6097" name="Option Button 17" descr="تعداد" hidden="1">
              <a:extLst>
                <a:ext uri="{63B3BB69-23CF-44E3-9099-C40C66FF867C}">
                  <a14:compatExt spid="_x0000_s46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6098" name="Option Button 18" descr="تعداد" hidden="1">
              <a:extLst>
                <a:ext uri="{63B3BB69-23CF-44E3-9099-C40C66FF867C}">
                  <a14:compatExt spid="_x0000_s46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6099" name="Option Button 19" descr="تعداد" hidden="1">
              <a:extLst>
                <a:ext uri="{63B3BB69-23CF-44E3-9099-C40C66FF867C}">
                  <a14:compatExt spid="_x0000_s46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6100" name="Option Button 20" descr="تعداد" hidden="1">
              <a:extLst>
                <a:ext uri="{63B3BB69-23CF-44E3-9099-C40C66FF867C}">
                  <a14:compatExt spid="_x0000_s46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97</xdr:row>
      <xdr:rowOff>259080</xdr:rowOff>
    </xdr:to>
    <xdr:sp macro="" textlink="">
      <xdr:nvSpPr>
        <xdr:cNvPr id="20483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0482" name="Option Button 2" descr="تعداد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0481" name="Option Button 1" descr="تعداد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" name="Option Button 1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" name="Option Button 1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" name="Option Button 1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7" name="Option Button 1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8" name="Option Button 1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9" name="Option Button 1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0" name="Option Button 1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1" name="Option Button 1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2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3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4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5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6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7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8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9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20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21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22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23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24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25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26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27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28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29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30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31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32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33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34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35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36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37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38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39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0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1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2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3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4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5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6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7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8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9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50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51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52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53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54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55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56" name="Option Button 1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57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58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59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60" name="Option Button 1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61" name="Option Button 1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62" name="Option Button 1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63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20480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20484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" name="Option Button 4" descr="تعداد" hidden="1">
              <a:extLst>
                <a:ext uri="{63B3BB69-23CF-44E3-9099-C40C66FF867C}">
                  <a14:compatExt spid="_x0000_s20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0485" name="Option Button 5" descr="تعداد" hidden="1">
              <a:extLst>
                <a:ext uri="{63B3BB69-23CF-44E3-9099-C40C66FF867C}">
                  <a14:compatExt spid="_x0000_s20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0486" name="Option Button 6" descr="تعداد" hidden="1">
              <a:extLst>
                <a:ext uri="{63B3BB69-23CF-44E3-9099-C40C66FF867C}">
                  <a14:compatExt spid="_x0000_s20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0487" name="Option Button 7" descr="تعداد" hidden="1">
              <a:extLst>
                <a:ext uri="{63B3BB69-23CF-44E3-9099-C40C66FF867C}">
                  <a14:compatExt spid="_x0000_s20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0488" name="Option Button 8" descr="تعداد" hidden="1">
              <a:extLst>
                <a:ext uri="{63B3BB69-23CF-44E3-9099-C40C66FF867C}">
                  <a14:compatExt spid="_x0000_s20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0489" name="Option Button 9" descr="تعداد" hidden="1">
              <a:extLst>
                <a:ext uri="{63B3BB69-23CF-44E3-9099-C40C66FF867C}">
                  <a14:compatExt spid="_x0000_s20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0490" name="Option Button 10" descr="تعداد" hidden="1">
              <a:extLst>
                <a:ext uri="{63B3BB69-23CF-44E3-9099-C40C66FF867C}">
                  <a14:compatExt spid="_x0000_s20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0491" name="Option Button 11" descr="تعداد" hidden="1">
              <a:extLst>
                <a:ext uri="{63B3BB69-23CF-44E3-9099-C40C66FF867C}">
                  <a14:compatExt spid="_x0000_s20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0492" name="Option Button 12" descr="تعداد" hidden="1">
              <a:extLst>
                <a:ext uri="{63B3BB69-23CF-44E3-9099-C40C66FF867C}">
                  <a14:compatExt spid="_x0000_s20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0493" name="Option Button 13" descr="تعداد" hidden="1">
              <a:extLst>
                <a:ext uri="{63B3BB69-23CF-44E3-9099-C40C66FF867C}">
                  <a14:compatExt spid="_x0000_s20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5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6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7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68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0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1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3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4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6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7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9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0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2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3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4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5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6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7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8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9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64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69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2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5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8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1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0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0494" name="Option Button 14" descr="تعداد" hidden="1">
              <a:extLst>
                <a:ext uri="{63B3BB69-23CF-44E3-9099-C40C66FF867C}">
                  <a14:compatExt spid="_x0000_s20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0495" name="Option Button 15" descr="تعداد" hidden="1">
              <a:extLst>
                <a:ext uri="{63B3BB69-23CF-44E3-9099-C40C66FF867C}">
                  <a14:compatExt spid="_x0000_s20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0496" name="Option Button 16" descr="تعداد" hidden="1">
              <a:extLst>
                <a:ext uri="{63B3BB69-23CF-44E3-9099-C40C66FF867C}">
                  <a14:compatExt spid="_x0000_s20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0497" name="Option Button 17" descr="تعداد" hidden="1">
              <a:extLst>
                <a:ext uri="{63B3BB69-23CF-44E3-9099-C40C66FF867C}">
                  <a14:compatExt spid="_x0000_s20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0498" name="Option Button 18" descr="تعداد" hidden="1">
              <a:extLst>
                <a:ext uri="{63B3BB69-23CF-44E3-9099-C40C66FF867C}">
                  <a14:compatExt spid="_x0000_s20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0499" name="Option Button 19" descr="تعداد" hidden="1">
              <a:extLst>
                <a:ext uri="{63B3BB69-23CF-44E3-9099-C40C66FF867C}">
                  <a14:compatExt spid="_x0000_s20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0500" name="Option Button 20" descr="تعداد" hidden="1">
              <a:extLst>
                <a:ext uri="{63B3BB69-23CF-44E3-9099-C40C66FF867C}">
                  <a14:compatExt spid="_x0000_s20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0501" name="Option Button 21" descr="تعداد" hidden="1">
              <a:extLst>
                <a:ext uri="{63B3BB69-23CF-44E3-9099-C40C66FF867C}">
                  <a14:compatExt spid="_x0000_s20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0502" name="Option Button 22" descr="تعداد" hidden="1">
              <a:extLst>
                <a:ext uri="{63B3BB69-23CF-44E3-9099-C40C66FF867C}">
                  <a14:compatExt spid="_x0000_s20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1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92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3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4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5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6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7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8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9" name="Option Button 1" descr="تعداد" hidden="1">
          <a:extLst>
            <a:ext uri="{63B3BB69-23CF-44E3-9099-C40C66FF867C}">
              <a14:compatExt xmlns:a14="http://schemas.microsoft.com/office/drawing/2010/main" spid="_x0000_s2048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0503" name="Option Button 1" descr="تعداد" hidden="1">
              <a:extLst>
                <a:ext uri="{63B3BB69-23CF-44E3-9099-C40C66FF867C}">
                  <a14:compatExt spid="_x0000_s20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9457" name="Option Button 1" descr="تعداد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9458" name="Option Button 2" descr="تعداد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9459" name="Option Button 3" descr="تعداد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9460" name="Option Button 4" descr="تعداد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9461" name="Option Button 5" descr="تعداد" hidden="1">
              <a:extLst>
                <a:ext uri="{63B3BB69-23CF-44E3-9099-C40C66FF867C}">
                  <a14:compatExt spid="_x0000_s19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9462" name="Option Button 6" descr="تعداد" hidden="1">
              <a:extLst>
                <a:ext uri="{63B3BB69-23CF-44E3-9099-C40C66FF867C}">
                  <a14:compatExt spid="_x0000_s19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9463" name="Option Button 7" descr="تعداد" hidden="1">
              <a:extLst>
                <a:ext uri="{63B3BB69-23CF-44E3-9099-C40C66FF867C}">
                  <a14:compatExt spid="_x0000_s19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9464" name="Option Button 8" descr="تعداد" hidden="1">
              <a:extLst>
                <a:ext uri="{63B3BB69-23CF-44E3-9099-C40C66FF867C}">
                  <a14:compatExt spid="_x0000_s19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9465" name="Option Button 9" descr="تعداد" hidden="1">
              <a:extLst>
                <a:ext uri="{63B3BB69-23CF-44E3-9099-C40C66FF867C}">
                  <a14:compatExt spid="_x0000_s19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9466" name="Option Button 10" descr="تعداد" hidden="1">
              <a:extLst>
                <a:ext uri="{63B3BB69-23CF-44E3-9099-C40C66FF867C}">
                  <a14:compatExt spid="_x0000_s19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9467" name="Option Button 11" descr="تعداد" hidden="1">
              <a:extLst>
                <a:ext uri="{63B3BB69-23CF-44E3-9099-C40C66FF867C}">
                  <a14:compatExt spid="_x0000_s19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9468" name="Option Button 12" descr="تعداد" hidden="1">
              <a:extLst>
                <a:ext uri="{63B3BB69-23CF-44E3-9099-C40C66FF867C}">
                  <a14:compatExt spid="_x0000_s19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9469" name="Option Button 13" descr="تعداد" hidden="1">
              <a:extLst>
                <a:ext uri="{63B3BB69-23CF-44E3-9099-C40C66FF867C}">
                  <a14:compatExt spid="_x0000_s19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9470" name="Option Button 14" descr="تعداد" hidden="1">
              <a:extLst>
                <a:ext uri="{63B3BB69-23CF-44E3-9099-C40C66FF867C}">
                  <a14:compatExt spid="_x0000_s19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9471" name="Option Button 15" descr="تعداد" hidden="1">
              <a:extLst>
                <a:ext uri="{63B3BB69-23CF-44E3-9099-C40C66FF867C}">
                  <a14:compatExt spid="_x0000_s19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9472" name="Option Button 16" descr="تعداد" hidden="1">
              <a:extLst>
                <a:ext uri="{63B3BB69-23CF-44E3-9099-C40C66FF867C}">
                  <a14:compatExt spid="_x0000_s19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9473" name="Option Button 17" descr="تعداد" hidden="1">
              <a:extLst>
                <a:ext uri="{63B3BB69-23CF-44E3-9099-C40C66FF867C}">
                  <a14:compatExt spid="_x0000_s19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9474" name="Option Button 18" descr="تعداد" hidden="1">
              <a:extLst>
                <a:ext uri="{63B3BB69-23CF-44E3-9099-C40C66FF867C}">
                  <a14:compatExt spid="_x0000_s19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9475" name="Option Button 19" descr="تعداد" hidden="1">
              <a:extLst>
                <a:ext uri="{63B3BB69-23CF-44E3-9099-C40C66FF867C}">
                  <a14:compatExt spid="_x0000_s19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9476" name="Option Button 20" descr="تعداد" hidden="1">
              <a:extLst>
                <a:ext uri="{63B3BB69-23CF-44E3-9099-C40C66FF867C}">
                  <a14:compatExt spid="_x0000_s19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9477" name="Option Button 21" descr="تعداد" hidden="1">
              <a:extLst>
                <a:ext uri="{63B3BB69-23CF-44E3-9099-C40C66FF867C}">
                  <a14:compatExt spid="_x0000_s19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4337" name="Option Button 1" descr="تعداد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4338" name="Option Button 2" descr="تعداد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4339" name="Option Button 3" descr="تعداد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4340" name="Option Button 4" descr="تعداد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4341" name="Option Button 5" descr="تعداد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4342" name="Option Button 6" descr="تعداد" hidden="1">
              <a:extLst>
                <a:ext uri="{63B3BB69-23CF-44E3-9099-C40C66FF867C}">
                  <a14:compatExt spid="_x0000_s14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4343" name="Option Button 7" descr="تعداد" hidden="1">
              <a:extLst>
                <a:ext uri="{63B3BB69-23CF-44E3-9099-C40C66FF867C}">
                  <a14:compatExt spid="_x0000_s14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4344" name="Option Button 8" descr="تعداد" hidden="1">
              <a:extLst>
                <a:ext uri="{63B3BB69-23CF-44E3-9099-C40C66FF867C}">
                  <a14:compatExt spid="_x0000_s14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4345" name="Option Button 9" descr="تعداد" hidden="1">
              <a:extLst>
                <a:ext uri="{63B3BB69-23CF-44E3-9099-C40C66FF867C}">
                  <a14:compatExt spid="_x0000_s14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4346" name="Option Button 10" descr="تعداد" hidden="1">
              <a:extLst>
                <a:ext uri="{63B3BB69-23CF-44E3-9099-C40C66FF867C}">
                  <a14:compatExt spid="_x0000_s14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4347" name="Option Button 11" descr="تعداد" hidden="1">
              <a:extLst>
                <a:ext uri="{63B3BB69-23CF-44E3-9099-C40C66FF867C}">
                  <a14:compatExt spid="_x0000_s14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4348" name="Option Button 12" descr="تعداد" hidden="1">
              <a:extLst>
                <a:ext uri="{63B3BB69-23CF-44E3-9099-C40C66FF867C}">
                  <a14:compatExt spid="_x0000_s14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4349" name="Option Button 13" descr="تعداد" hidden="1">
              <a:extLst>
                <a:ext uri="{63B3BB69-23CF-44E3-9099-C40C66FF867C}">
                  <a14:compatExt spid="_x0000_s14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4350" name="Option Button 14" descr="تعداد" hidden="1">
              <a:extLst>
                <a:ext uri="{63B3BB69-23CF-44E3-9099-C40C66FF867C}">
                  <a14:compatExt spid="_x0000_s14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4351" name="Option Button 15" descr="تعداد" hidden="1">
              <a:extLst>
                <a:ext uri="{63B3BB69-23CF-44E3-9099-C40C66FF867C}">
                  <a14:compatExt spid="_x0000_s14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4352" name="Option Button 16" descr="تعداد" hidden="1">
              <a:extLst>
                <a:ext uri="{63B3BB69-23CF-44E3-9099-C40C66FF867C}">
                  <a14:compatExt spid="_x0000_s14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4353" name="Option Button 17" descr="تعداد" hidden="1">
              <a:extLst>
                <a:ext uri="{63B3BB69-23CF-44E3-9099-C40C66FF867C}">
                  <a14:compatExt spid="_x0000_s14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4354" name="Option Button 18" descr="تعداد" hidden="1">
              <a:extLst>
                <a:ext uri="{63B3BB69-23CF-44E3-9099-C40C66FF867C}">
                  <a14:compatExt spid="_x0000_s14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4355" name="Option Button 19" descr="تعداد" hidden="1">
              <a:extLst>
                <a:ext uri="{63B3BB69-23CF-44E3-9099-C40C66FF867C}">
                  <a14:compatExt spid="_x0000_s14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4356" name="Option Button 20" descr="تعداد" hidden="1">
              <a:extLst>
                <a:ext uri="{63B3BB69-23CF-44E3-9099-C40C66FF867C}">
                  <a14:compatExt spid="_x0000_s14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4357" name="Option Button 21" descr="تعداد" hidden="1">
              <a:extLst>
                <a:ext uri="{63B3BB69-23CF-44E3-9099-C40C66FF867C}">
                  <a14:compatExt spid="_x0000_s14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3313" name="Option Button 1" descr="تعداد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3314" name="Option Button 2" descr="تعداد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3315" name="Option Button 3" descr="تعداد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3316" name="Option Button 4" descr="تعداد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3317" name="Option Button 5" descr="تعداد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3318" name="Option Button 6" descr="تعداد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3319" name="Option Button 7" descr="تعداد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3320" name="Option Button 8" descr="تعداد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3321" name="Option Button 9" descr="تعداد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3322" name="Option Button 10" descr="تعداد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3323" name="Option Button 11" descr="تعداد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3324" name="Option Button 12" descr="تعداد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3325" name="Option Button 13" descr="تعداد" hidden="1">
              <a:extLst>
                <a:ext uri="{63B3BB69-23CF-44E3-9099-C40C66FF867C}">
                  <a14:compatExt spid="_x0000_s13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3326" name="Option Button 14" descr="تعداد" hidden="1">
              <a:extLst>
                <a:ext uri="{63B3BB69-23CF-44E3-9099-C40C66FF867C}">
                  <a14:compatExt spid="_x0000_s13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3327" name="Option Button 15" descr="تعداد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3328" name="Option Button 16" descr="تعداد" hidden="1">
              <a:extLst>
                <a:ext uri="{63B3BB69-23CF-44E3-9099-C40C66FF867C}">
                  <a14:compatExt spid="_x0000_s13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3329" name="Option Button 17" descr="تعداد" hidden="1">
              <a:extLst>
                <a:ext uri="{63B3BB69-23CF-44E3-9099-C40C66FF867C}">
                  <a14:compatExt spid="_x0000_s13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3330" name="Option Button 18" descr="تعداد" hidden="1">
              <a:extLst>
                <a:ext uri="{63B3BB69-23CF-44E3-9099-C40C66FF867C}">
                  <a14:compatExt spid="_x0000_s13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3331" name="Option Button 19" descr="تعداد" hidden="1">
              <a:extLst>
                <a:ext uri="{63B3BB69-23CF-44E3-9099-C40C66FF867C}">
                  <a14:compatExt spid="_x0000_s13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3332" name="Option Button 20" descr="تعداد" hidden="1">
              <a:extLst>
                <a:ext uri="{63B3BB69-23CF-44E3-9099-C40C66FF867C}">
                  <a14:compatExt spid="_x0000_s13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3333" name="Option Button 21" descr="تعداد" hidden="1">
              <a:extLst>
                <a:ext uri="{63B3BB69-23CF-44E3-9099-C40C66FF867C}">
                  <a14:compatExt spid="_x0000_s13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97</xdr:row>
      <xdr:rowOff>259080</xdr:rowOff>
    </xdr:to>
    <xdr:sp macro="" textlink="">
      <xdr:nvSpPr>
        <xdr:cNvPr id="12291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2290" name="Option Button 2" descr="تعداد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2289" name="Option Button 1" descr="تعداد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" name="Option Button 1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" name="Option Button 1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" name="Option Button 1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7" name="Option Button 1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8" name="Option Button 1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9" name="Option Button 1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0" name="Option Button 1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1" name="Option Button 1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2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3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4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5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6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7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8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9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0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1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2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3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4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5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6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7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8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9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30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31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32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33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34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35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36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37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38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39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40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41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42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43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44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45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46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47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48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49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50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51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52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53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54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55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56" name="Option Button 1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57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58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59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60" name="Option Button 1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61" name="Option Button 1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62" name="Option Button 1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63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12288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12292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" name="Option Button 4" descr="تعداد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2293" name="Option Button 5" descr="تعداد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2294" name="Option Button 6" descr="تعداد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2295" name="Option Button 7" descr="تعداد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2296" name="Option Button 8" descr="تعداد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2297" name="Option Button 9" descr="تعداد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2298" name="Option Button 10" descr="تعداد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2299" name="Option Button 11" descr="تعداد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2300" name="Option Button 12" descr="تعداد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2301" name="Option Button 13" descr="تعداد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5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6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7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68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70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71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73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74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76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77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79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80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2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3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4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5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6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7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8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9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64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69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2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5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8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1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0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2302" name="Option Button 14" descr="تعداد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2303" name="Option Button 15" descr="تعداد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2304" name="Option Button 16" descr="تعداد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2305" name="Option Button 17" descr="تعداد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2306" name="Option Button 18" descr="تعداد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2307" name="Option Button 19" descr="تعداد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2308" name="Option Button 20" descr="تعداد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2309" name="Option Button 21" descr="تعداد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2310" name="Option Button 22" descr="تعداد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1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92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3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4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5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6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7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8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9" name="Option Button 1" descr="تعداد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00" name="Option Button 1" descr="تعداد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97</xdr:row>
      <xdr:rowOff>259080</xdr:rowOff>
    </xdr:to>
    <xdr:sp macro="" textlink="">
      <xdr:nvSpPr>
        <xdr:cNvPr id="11267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1266" name="Option Button 2" descr="تعداد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1265" name="Option Button 1" descr="تعداد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" name="Option Button 1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" name="Option Button 1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" name="Option Button 1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7" name="Option Button 1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8" name="Option Button 1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9" name="Option Button 1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0" name="Option Button 1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1" name="Option Button 1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2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3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4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5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6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7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8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9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0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1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2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3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4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5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6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7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8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9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0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1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2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3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4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5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6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7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8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9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0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1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2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3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4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5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6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7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8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9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0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1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2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3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4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5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6" name="Option Button 1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7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8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9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0" name="Option Button 1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1" name="Option Button 1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2" name="Option Button 1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3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1264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1268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" name="Option Button 4" descr="تعداد" hidden="1">
              <a:extLst>
                <a:ext uri="{63B3BB69-23CF-44E3-9099-C40C66FF867C}">
                  <a14:compatExt spid="_x0000_s1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1269" name="Option Button 5" descr="تعداد" hidden="1">
              <a:extLst>
                <a:ext uri="{63B3BB69-23CF-44E3-9099-C40C66FF867C}">
                  <a14:compatExt spid="_x0000_s1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1270" name="Option Button 6" descr="تعداد" hidden="1">
              <a:extLst>
                <a:ext uri="{63B3BB69-23CF-44E3-9099-C40C66FF867C}">
                  <a14:compatExt spid="_x0000_s1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1271" name="Option Button 7" descr="تعداد" hidden="1">
              <a:extLst>
                <a:ext uri="{63B3BB69-23CF-44E3-9099-C40C66FF867C}">
                  <a14:compatExt spid="_x0000_s1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1272" name="Option Button 8" descr="تعداد" hidden="1">
              <a:extLst>
                <a:ext uri="{63B3BB69-23CF-44E3-9099-C40C66FF867C}">
                  <a14:compatExt spid="_x0000_s1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1273" name="Option Button 9" descr="تعداد" hidden="1">
              <a:extLst>
                <a:ext uri="{63B3BB69-23CF-44E3-9099-C40C66FF867C}">
                  <a14:compatExt spid="_x0000_s1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1274" name="Option Button 10" descr="تعداد" hidden="1">
              <a:extLst>
                <a:ext uri="{63B3BB69-23CF-44E3-9099-C40C66FF867C}">
                  <a14:compatExt spid="_x0000_s1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1275" name="Option Button 11" descr="تعداد" hidden="1">
              <a:extLst>
                <a:ext uri="{63B3BB69-23CF-44E3-9099-C40C66FF867C}">
                  <a14:compatExt spid="_x0000_s1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1276" name="Option Button 12" descr="تعداد" hidden="1">
              <a:extLst>
                <a:ext uri="{63B3BB69-23CF-44E3-9099-C40C66FF867C}">
                  <a14:compatExt spid="_x0000_s1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1277" name="Option Button 13" descr="تعداد" hidden="1">
              <a:extLst>
                <a:ext uri="{63B3BB69-23CF-44E3-9099-C40C66FF867C}">
                  <a14:compatExt spid="_x0000_s1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1279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1280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1281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11282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11283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11284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11285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11286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11287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11288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11289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11290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11291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11292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11293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11294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11295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11296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11297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11298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11278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11299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11300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11301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11302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11303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11304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1305" name="Option Button 14" descr="تعداد" hidden="1">
              <a:extLst>
                <a:ext uri="{63B3BB69-23CF-44E3-9099-C40C66FF867C}">
                  <a14:compatExt spid="_x0000_s1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1306" name="Option Button 15" descr="تعداد" hidden="1">
              <a:extLst>
                <a:ext uri="{63B3BB69-23CF-44E3-9099-C40C66FF867C}">
                  <a14:compatExt spid="_x0000_s1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1307" name="Option Button 16" descr="تعداد" hidden="1">
              <a:extLst>
                <a:ext uri="{63B3BB69-23CF-44E3-9099-C40C66FF867C}">
                  <a14:compatExt spid="_x0000_s1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1308" name="Option Button 17" descr="تعداد" hidden="1">
              <a:extLst>
                <a:ext uri="{63B3BB69-23CF-44E3-9099-C40C66FF867C}">
                  <a14:compatExt spid="_x0000_s1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1309" name="Option Button 18" descr="تعداد" hidden="1">
              <a:extLst>
                <a:ext uri="{63B3BB69-23CF-44E3-9099-C40C66FF867C}">
                  <a14:compatExt spid="_x0000_s1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1310" name="Option Button 19" descr="تعداد" hidden="1">
              <a:extLst>
                <a:ext uri="{63B3BB69-23CF-44E3-9099-C40C66FF867C}">
                  <a14:compatExt spid="_x0000_s1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1311" name="Option Button 20" descr="تعداد" hidden="1">
              <a:extLst>
                <a:ext uri="{63B3BB69-23CF-44E3-9099-C40C66FF867C}">
                  <a14:compatExt spid="_x0000_s1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1312" name="Option Button 21" descr="تعداد" hidden="1">
              <a:extLst>
                <a:ext uri="{63B3BB69-23CF-44E3-9099-C40C66FF867C}">
                  <a14:compatExt spid="_x0000_s1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1313" name="Option Button 22" descr="تعداد" hidden="1">
              <a:extLst>
                <a:ext uri="{63B3BB69-23CF-44E3-9099-C40C66FF867C}">
                  <a14:compatExt spid="_x0000_s1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11314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1315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11316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11317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11318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11319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11320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11321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11322" name="Option Button 1" descr="تعداد" hidden="1">
          <a:extLst>
            <a:ext uri="{63B3BB69-23CF-44E3-9099-C40C66FF867C}">
              <a14:compatExt xmlns:a14="http://schemas.microsoft.com/office/drawing/2010/main" spid="_x0000_s1126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1323" name="Option Button 1" descr="تعداد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97</xdr:row>
      <xdr:rowOff>259080</xdr:rowOff>
    </xdr:to>
    <xdr:sp macro="" textlink="">
      <xdr:nvSpPr>
        <xdr:cNvPr id="10243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0242" name="Option Button 2" descr="تعداد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0241" name="Option Button 1" descr="تعداد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" name="Option Button 1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" name="Option Button 1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" name="Option Button 1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7" name="Option Button 1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8" name="Option Button 1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9" name="Option Button 1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0" name="Option Button 1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1" name="Option Button 1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2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3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4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5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6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7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8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9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0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1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2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3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4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5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6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7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8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9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0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1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2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3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4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5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6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7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8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9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0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1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2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3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4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5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6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7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8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9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0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1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2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3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4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5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6" name="Option Button 1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7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8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9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0" name="Option Button 1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1" name="Option Button 1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2" name="Option Button 1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3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0240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0244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" name="Option Button 4" descr="تعداد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0245" name="Option Button 5" descr="تعداد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0246" name="Option Button 6" descr="تعداد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0247" name="Option Button 7" descr="تعداد" hidden="1">
              <a:extLst>
                <a:ext uri="{63B3BB69-23CF-44E3-9099-C40C66FF867C}">
                  <a14:compatExt spid="_x0000_s10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0248" name="Option Button 8" descr="تعداد" hidden="1">
              <a:extLst>
                <a:ext uri="{63B3BB69-23CF-44E3-9099-C40C66FF867C}">
                  <a14:compatExt spid="_x0000_s10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0249" name="Option Button 9" descr="تعداد" hidden="1">
              <a:extLst>
                <a:ext uri="{63B3BB69-23CF-44E3-9099-C40C66FF867C}">
                  <a14:compatExt spid="_x0000_s10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0250" name="Option Button 10" descr="تعداد" hidden="1">
              <a:extLst>
                <a:ext uri="{63B3BB69-23CF-44E3-9099-C40C66FF867C}">
                  <a14:compatExt spid="_x0000_s10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0251" name="Option Button 11" descr="تعداد" hidden="1">
              <a:extLst>
                <a:ext uri="{63B3BB69-23CF-44E3-9099-C40C66FF867C}">
                  <a14:compatExt spid="_x0000_s10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0252" name="Option Button 12" descr="تعداد" hidden="1">
              <a:extLst>
                <a:ext uri="{63B3BB69-23CF-44E3-9099-C40C66FF867C}">
                  <a14:compatExt spid="_x0000_s10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0253" name="Option Button 13" descr="تعداد" hidden="1">
              <a:extLst>
                <a:ext uri="{63B3BB69-23CF-44E3-9099-C40C66FF867C}">
                  <a14:compatExt spid="_x0000_s10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5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6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7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68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70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71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73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74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76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77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1</xdr:rowOff>
    </xdr:to>
    <xdr:sp macro="" textlink="">
      <xdr:nvSpPr>
        <xdr:cNvPr id="79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1</xdr:rowOff>
    </xdr:to>
    <xdr:sp macro="" textlink="">
      <xdr:nvSpPr>
        <xdr:cNvPr id="80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2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3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4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5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6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7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8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9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64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69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72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75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78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1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90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0254" name="Option Button 14" descr="تعداد" hidden="1">
              <a:extLst>
                <a:ext uri="{63B3BB69-23CF-44E3-9099-C40C66FF867C}">
                  <a14:compatExt spid="_x0000_s10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0255" name="Option Button 15" descr="تعداد" hidden="1">
              <a:extLst>
                <a:ext uri="{63B3BB69-23CF-44E3-9099-C40C66FF867C}">
                  <a14:compatExt spid="_x0000_s10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0256" name="Option Button 16" descr="تعداد" hidden="1">
              <a:extLst>
                <a:ext uri="{63B3BB69-23CF-44E3-9099-C40C66FF867C}">
                  <a14:compatExt spid="_x0000_s10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0257" name="Option Button 17" descr="تعداد" hidden="1">
              <a:extLst>
                <a:ext uri="{63B3BB69-23CF-44E3-9099-C40C66FF867C}">
                  <a14:compatExt spid="_x0000_s10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0258" name="Option Button 18" descr="تعداد" hidden="1">
              <a:extLst>
                <a:ext uri="{63B3BB69-23CF-44E3-9099-C40C66FF867C}">
                  <a14:compatExt spid="_x0000_s10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0259" name="Option Button 19" descr="تعداد" hidden="1">
              <a:extLst>
                <a:ext uri="{63B3BB69-23CF-44E3-9099-C40C66FF867C}">
                  <a14:compatExt spid="_x0000_s10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0260" name="Option Button 20" descr="تعداد" hidden="1">
              <a:extLst>
                <a:ext uri="{63B3BB69-23CF-44E3-9099-C40C66FF867C}">
                  <a14:compatExt spid="_x0000_s10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0261" name="Option Button 21" descr="تعداد" hidden="1">
              <a:extLst>
                <a:ext uri="{63B3BB69-23CF-44E3-9099-C40C66FF867C}">
                  <a14:compatExt spid="_x0000_s10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10262" name="Option Button 22" descr="تعداد" hidden="1">
              <a:extLst>
                <a:ext uri="{63B3BB69-23CF-44E3-9099-C40C66FF867C}">
                  <a14:compatExt spid="_x0000_s10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1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92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3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4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5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6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7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8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9" name="Option Button 1" descr="تعداد" hidden="1">
          <a:extLst>
            <a:ext uri="{63B3BB69-23CF-44E3-9099-C40C66FF867C}">
              <a14:compatExt xmlns:a14="http://schemas.microsoft.com/office/drawing/2010/main" spid="_x0000_s1024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00" name="Option Button 1" descr="تعداد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9217" name="Option Button 1" descr="تعداد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9218" name="Option Button 2" descr="تعداد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9219" name="Option Button 3" descr="تعداد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9220" name="Option Button 4" descr="تعداد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9221" name="Option Button 5" descr="تعداد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9222" name="Option Button 6" descr="تعداد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9223" name="Option Button 7" descr="تعداد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9224" name="Option Button 8" descr="تعداد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9225" name="Option Button 9" descr="تعداد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9226" name="Option Button 10" descr="تعداد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9227" name="Option Button 11" descr="تعداد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9228" name="Option Button 12" descr="تعداد" hidden="1">
              <a:extLst>
                <a:ext uri="{63B3BB69-23CF-44E3-9099-C40C66FF867C}">
                  <a14:compatExt spid="_x0000_s9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9229" name="Option Button 13" descr="تعداد" hidden="1">
              <a:extLst>
                <a:ext uri="{63B3BB69-23CF-44E3-9099-C40C66FF867C}">
                  <a14:compatExt spid="_x0000_s9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9230" name="Option Button 14" descr="تعداد" hidden="1">
              <a:extLst>
                <a:ext uri="{63B3BB69-23CF-44E3-9099-C40C66FF867C}">
                  <a14:compatExt spid="_x0000_s9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9231" name="Option Button 15" descr="تعداد" hidden="1">
              <a:extLst>
                <a:ext uri="{63B3BB69-23CF-44E3-9099-C40C66FF867C}">
                  <a14:compatExt spid="_x0000_s9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9232" name="Option Button 16" descr="تعداد" hidden="1">
              <a:extLst>
                <a:ext uri="{63B3BB69-23CF-44E3-9099-C40C66FF867C}">
                  <a14:compatExt spid="_x0000_s9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9233" name="Option Button 17" descr="تعداد" hidden="1">
              <a:extLst>
                <a:ext uri="{63B3BB69-23CF-44E3-9099-C40C66FF867C}">
                  <a14:compatExt spid="_x0000_s9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9234" name="Option Button 18" descr="تعداد" hidden="1">
              <a:extLst>
                <a:ext uri="{63B3BB69-23CF-44E3-9099-C40C66FF867C}">
                  <a14:compatExt spid="_x0000_s9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9235" name="Option Button 19" descr="تعداد" hidden="1">
              <a:extLst>
                <a:ext uri="{63B3BB69-23CF-44E3-9099-C40C66FF867C}">
                  <a14:compatExt spid="_x0000_s9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9236" name="Option Button 20" descr="تعداد" hidden="1">
              <a:extLst>
                <a:ext uri="{63B3BB69-23CF-44E3-9099-C40C66FF867C}">
                  <a14:compatExt spid="_x0000_s9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9237" name="Option Button 21" descr="تعداد" hidden="1">
              <a:extLst>
                <a:ext uri="{63B3BB69-23CF-44E3-9099-C40C66FF867C}">
                  <a14:compatExt spid="_x0000_s9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8193" name="Option Button 1" descr="تعداد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8194" name="Option Button 2" descr="تعداد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8195" name="Option Button 3" descr="تعداد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8196" name="Option Button 4" descr="تعداد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8197" name="Option Button 5" descr="تعداد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8198" name="Option Button 6" descr="تعداد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8199" name="Option Button 7" descr="تعداد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8200" name="Option Button 8" descr="تعداد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8201" name="Option Button 9" descr="تعداد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8202" name="Option Button 10" descr="تعداد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8203" name="Option Button 11" descr="تعداد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8204" name="Option Button 12" descr="تعداد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8205" name="Option Button 13" descr="تعداد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8206" name="Option Button 14" descr="تعداد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8207" name="Option Button 15" descr="تعداد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8208" name="Option Button 16" descr="تعداد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8209" name="Option Button 17" descr="تعداد" hidden="1">
              <a:extLst>
                <a:ext uri="{63B3BB69-23CF-44E3-9099-C40C66FF867C}">
                  <a14:compatExt spid="_x0000_s8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8210" name="Option Button 18" descr="تعداد" hidden="1">
              <a:extLst>
                <a:ext uri="{63B3BB69-23CF-44E3-9099-C40C66FF867C}">
                  <a14:compatExt spid="_x0000_s8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8211" name="Option Button 19" descr="تعداد" hidden="1">
              <a:extLst>
                <a:ext uri="{63B3BB69-23CF-44E3-9099-C40C66FF867C}">
                  <a14:compatExt spid="_x0000_s8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8212" name="Option Button 20" descr="تعداد" hidden="1">
              <a:extLst>
                <a:ext uri="{63B3BB69-23CF-44E3-9099-C40C66FF867C}">
                  <a14:compatExt spid="_x0000_s8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8213" name="Option Button 21" descr="تعداد" hidden="1">
              <a:extLst>
                <a:ext uri="{63B3BB69-23CF-44E3-9099-C40C66FF867C}">
                  <a14:compatExt spid="_x0000_s8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6145" name="Option Button 1" descr="تعداد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6146" name="Option Button 2" descr="تعداد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6147" name="Option Button 3" descr="تعداد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6148" name="Option Button 4" descr="تعداد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6149" name="Option Button 5" descr="تعداد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6150" name="Option Button 6" descr="تعداد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6151" name="Option Button 7" descr="تعداد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6152" name="Option Button 8" descr="تعداد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6153" name="Option Button 9" descr="تعداد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6154" name="Option Button 10" descr="تعداد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6155" name="Option Button 11" descr="تعداد" hidden="1">
              <a:extLst>
                <a:ext uri="{63B3BB69-23CF-44E3-9099-C40C66FF867C}">
                  <a14:compatExt spid="_x0000_s6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6156" name="Option Button 12" descr="تعداد" hidden="1">
              <a:extLst>
                <a:ext uri="{63B3BB69-23CF-44E3-9099-C40C66FF867C}">
                  <a14:compatExt spid="_x0000_s6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6157" name="Option Button 13" descr="تعداد" hidden="1">
              <a:extLst>
                <a:ext uri="{63B3BB69-23CF-44E3-9099-C40C66FF867C}">
                  <a14:compatExt spid="_x0000_s6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6158" name="Option Button 14" descr="تعداد" hidden="1">
              <a:extLst>
                <a:ext uri="{63B3BB69-23CF-44E3-9099-C40C66FF867C}">
                  <a14:compatExt spid="_x0000_s6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6159" name="Option Button 15" descr="تعداد" hidden="1">
              <a:extLst>
                <a:ext uri="{63B3BB69-23CF-44E3-9099-C40C66FF867C}">
                  <a14:compatExt spid="_x0000_s6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6160" name="Option Button 16" descr="تعداد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6161" name="Option Button 17" descr="تعداد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6162" name="Option Button 18" descr="تعداد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6163" name="Option Button 19" descr="تعداد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6164" name="Option Button 20" descr="تعداد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6165" name="Option Button 21" descr="تعداد" hidden="1">
              <a:extLst>
                <a:ext uri="{63B3BB69-23CF-44E3-9099-C40C66FF867C}">
                  <a14:compatExt spid="_x0000_s6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6166" name="Option Button 22" descr="تعداد" hidden="1">
              <a:extLst>
                <a:ext uri="{63B3BB69-23CF-44E3-9099-C40C66FF867C}">
                  <a14:compatExt spid="_x0000_s6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6167" name="Option Button 23" descr="تعداد" hidden="1">
              <a:extLst>
                <a:ext uri="{63B3BB69-23CF-44E3-9099-C40C66FF867C}">
                  <a14:compatExt spid="_x0000_s6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5057" name="Option Button 1" descr="تعداد" hidden="1">
              <a:extLst>
                <a:ext uri="{63B3BB69-23CF-44E3-9099-C40C66FF867C}">
                  <a14:compatExt spid="_x0000_s45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5058" name="Option Button 2" descr="تعداد" hidden="1">
              <a:extLst>
                <a:ext uri="{63B3BB69-23CF-44E3-9099-C40C66FF867C}">
                  <a14:compatExt spid="_x0000_s45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5059" name="Option Button 3" descr="تعداد" hidden="1">
              <a:extLst>
                <a:ext uri="{63B3BB69-23CF-44E3-9099-C40C66FF867C}">
                  <a14:compatExt spid="_x0000_s45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5060" name="Option Button 4" descr="تعداد" hidden="1">
              <a:extLst>
                <a:ext uri="{63B3BB69-23CF-44E3-9099-C40C66FF867C}">
                  <a14:compatExt spid="_x0000_s45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5061" name="Option Button 5" descr="تعداد" hidden="1">
              <a:extLst>
                <a:ext uri="{63B3BB69-23CF-44E3-9099-C40C66FF867C}">
                  <a14:compatExt spid="_x0000_s45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5062" name="Option Button 6" descr="تعداد" hidden="1">
              <a:extLst>
                <a:ext uri="{63B3BB69-23CF-44E3-9099-C40C66FF867C}">
                  <a14:compatExt spid="_x0000_s45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5063" name="Option Button 7" descr="تعداد" hidden="1">
              <a:extLst>
                <a:ext uri="{63B3BB69-23CF-44E3-9099-C40C66FF867C}">
                  <a14:compatExt spid="_x0000_s45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5064" name="Option Button 8" descr="تعداد" hidden="1">
              <a:extLst>
                <a:ext uri="{63B3BB69-23CF-44E3-9099-C40C66FF867C}">
                  <a14:compatExt spid="_x0000_s45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5065" name="Option Button 9" descr="تعداد" hidden="1">
              <a:extLst>
                <a:ext uri="{63B3BB69-23CF-44E3-9099-C40C66FF867C}">
                  <a14:compatExt spid="_x0000_s45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5066" name="Option Button 10" descr="تعداد" hidden="1">
              <a:extLst>
                <a:ext uri="{63B3BB69-23CF-44E3-9099-C40C66FF867C}">
                  <a14:compatExt spid="_x0000_s45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5067" name="Option Button 11" descr="تعداد" hidden="1">
              <a:extLst>
                <a:ext uri="{63B3BB69-23CF-44E3-9099-C40C66FF867C}">
                  <a14:compatExt spid="_x0000_s45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5068" name="Option Button 12" descr="تعداد" hidden="1">
              <a:extLst>
                <a:ext uri="{63B3BB69-23CF-44E3-9099-C40C66FF867C}">
                  <a14:compatExt spid="_x0000_s45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5069" name="Option Button 13" descr="تعداد" hidden="1">
              <a:extLst>
                <a:ext uri="{63B3BB69-23CF-44E3-9099-C40C66FF867C}">
                  <a14:compatExt spid="_x0000_s45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5070" name="Option Button 14" descr="تعداد" hidden="1">
              <a:extLst>
                <a:ext uri="{63B3BB69-23CF-44E3-9099-C40C66FF867C}">
                  <a14:compatExt spid="_x0000_s45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5071" name="Option Button 15" descr="تعداد" hidden="1">
              <a:extLst>
                <a:ext uri="{63B3BB69-23CF-44E3-9099-C40C66FF867C}">
                  <a14:compatExt spid="_x0000_s45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5072" name="Option Button 16" descr="تعداد" hidden="1">
              <a:extLst>
                <a:ext uri="{63B3BB69-23CF-44E3-9099-C40C66FF867C}">
                  <a14:compatExt spid="_x0000_s45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5073" name="Option Button 17" descr="تعداد" hidden="1">
              <a:extLst>
                <a:ext uri="{63B3BB69-23CF-44E3-9099-C40C66FF867C}">
                  <a14:compatExt spid="_x0000_s45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5074" name="Option Button 18" descr="تعداد" hidden="1">
              <a:extLst>
                <a:ext uri="{63B3BB69-23CF-44E3-9099-C40C66FF867C}">
                  <a14:compatExt spid="_x0000_s45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5075" name="Option Button 19" descr="تعداد" hidden="1">
              <a:extLst>
                <a:ext uri="{63B3BB69-23CF-44E3-9099-C40C66FF867C}">
                  <a14:compatExt spid="_x0000_s45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5076" name="Option Button 20" descr="تعداد" hidden="1">
              <a:extLst>
                <a:ext uri="{63B3BB69-23CF-44E3-9099-C40C66FF867C}">
                  <a14:compatExt spid="_x0000_s45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5077" name="Option Button 21" descr="تعداد" hidden="1">
              <a:extLst>
                <a:ext uri="{63B3BB69-23CF-44E3-9099-C40C66FF867C}">
                  <a14:compatExt spid="_x0000_s45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5121" name="Option Button 1" descr="تعداد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5122" name="Option Button 2" descr="تعداد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5123" name="Option Button 3" descr="تعداد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5124" name="Option Button 4" descr="تعداد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5125" name="Option Button 5" descr="تعداد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5126" name="Option Button 6" descr="تعداد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5127" name="Option Button 7" descr="تعداد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5128" name="Option Button 8" descr="تعداد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5129" name="Option Button 9" descr="تعداد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5130" name="Option Button 10" descr="تعداد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5131" name="Option Button 11" descr="تعداد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5132" name="Option Button 12" descr="تعداد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5133" name="Option Button 13" descr="تعداد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5134" name="Option Button 14" descr="تعداد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5135" name="Option Button 15" descr="تعداد" hidden="1">
              <a:extLst>
                <a:ext uri="{63B3BB69-23CF-44E3-9099-C40C66FF867C}">
                  <a14:compatExt spid="_x0000_s5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5136" name="Option Button 16" descr="تعداد" hidden="1">
              <a:extLst>
                <a:ext uri="{63B3BB69-23CF-44E3-9099-C40C66FF867C}">
                  <a14:compatExt spid="_x0000_s5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5137" name="Option Button 17" descr="تعداد" hidden="1">
              <a:extLst>
                <a:ext uri="{63B3BB69-23CF-44E3-9099-C40C66FF867C}">
                  <a14:compatExt spid="_x0000_s5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5138" name="Option Button 18" descr="تعداد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5139" name="Option Button 19" descr="تعداد" hidden="1">
              <a:extLst>
                <a:ext uri="{63B3BB69-23CF-44E3-9099-C40C66FF867C}">
                  <a14:compatExt spid="_x0000_s5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5140" name="Option Button 20" descr="تعداد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5141" name="Option Button 21" descr="تعداد" hidden="1">
              <a:extLst>
                <a:ext uri="{63B3BB69-23CF-44E3-9099-C40C66FF867C}">
                  <a14:compatExt spid="_x0000_s5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5142" name="Option Button 22" descr="تعداد" hidden="1">
              <a:extLst>
                <a:ext uri="{63B3BB69-23CF-44E3-9099-C40C66FF867C}">
                  <a14:compatExt spid="_x0000_s5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5143" name="Option Button 23" descr="تعداد" hidden="1">
              <a:extLst>
                <a:ext uri="{63B3BB69-23CF-44E3-9099-C40C66FF867C}">
                  <a14:compatExt spid="_x0000_s5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097" name="Option Button 1" descr="تعداد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098" name="Option Button 2" descr="تعداد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099" name="Option Button 3" descr="تعداد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100" name="Option Button 4" descr="تعداد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101" name="Option Button 5" descr="تعداد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102" name="Option Button 6" descr="تعداد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103" name="Option Button 7" descr="تعداد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104" name="Option Button 8" descr="تعداد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105" name="Option Button 9" descr="تعداد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106" name="Option Button 10" descr="تعداد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107" name="Option Button 11" descr="تعداد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108" name="Option Button 12" descr="تعداد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109" name="Option Button 13" descr="تعداد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110" name="Option Button 14" descr="تعداد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111" name="Option Button 15" descr="تعداد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112" name="Option Button 16" descr="تعداد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113" name="Option Button 17" descr="تعداد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114" name="Option Button 18" descr="تعداد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115" name="Option Button 19" descr="تعداد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116" name="Option Button 20" descr="تعداد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117" name="Option Button 21" descr="تعداد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118" name="Option Button 22" descr="تعداد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119" name="Option Button 23" descr="تعداد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3073" name="Option Button 1" descr="تعداد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3074" name="Option Button 2" descr="تعداد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3075" name="Option Button 3" descr="تعداد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3076" name="Option Button 4" descr="تعداد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3077" name="Option Button 5" descr="تعداد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3078" name="Option Button 6" descr="تعداد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3079" name="Option Button 7" descr="تعداد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3080" name="Option Button 8" descr="تعداد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3081" name="Option Button 9" descr="تعداد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3082" name="Option Button 10" descr="تعداد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3083" name="Option Button 11" descr="تعداد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3084" name="Option Button 12" descr="تعداد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3085" name="Option Button 13" descr="تعداد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3086" name="Option Button 14" descr="تعداد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3087" name="Option Button 15" descr="تعداد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3088" name="Option Button 16" descr="تعداد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3089" name="Option Button 17" descr="تعداد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3090" name="Option Button 18" descr="تعداد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3091" name="Option Button 19" descr="تعداد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3092" name="Option Button 20" descr="تعداد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3093" name="Option Button 21" descr="تعداد" hidden="1">
              <a:extLst>
                <a:ext uri="{63B3BB69-23CF-44E3-9099-C40C66FF867C}">
                  <a14:compatExt spid="_x0000_s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3094" name="Option Button 22" descr="تعداد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3095" name="Option Button 23" descr="تعداد" hidden="1">
              <a:extLst>
                <a:ext uri="{63B3BB69-23CF-44E3-9099-C40C66FF867C}">
                  <a14:compatExt spid="_x0000_s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3096" name="Option Button 24" descr="تعداد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3097" name="Option Button 25" descr="تعداد" hidden="1">
              <a:extLst>
                <a:ext uri="{63B3BB69-23CF-44E3-9099-C40C66FF867C}">
                  <a14:compatExt spid="_x0000_s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3098" name="Option Button 26" descr="تعداد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3099" name="Option Button 27" descr="تعداد" hidden="1">
              <a:extLst>
                <a:ext uri="{63B3BB69-23CF-44E3-9099-C40C66FF867C}">
                  <a14:compatExt spid="_x0000_s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3100" name="Option Button 28" descr="تعداد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3101" name="Option Button 29" descr="تعداد" hidden="1">
              <a:extLst>
                <a:ext uri="{63B3BB69-23CF-44E3-9099-C40C66FF867C}">
                  <a14:compatExt spid="_x0000_s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049" name="Option Button 1" descr="تعداد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050" name="Option Button 2" descr="تعداد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051" name="Option Button 3" descr="تعداد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052" name="Option Button 4" descr="تعداد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053" name="Option Button 5" descr="تعداد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054" name="Option Button 6" descr="تعداد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055" name="Option Button 7" descr="تعداد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056" name="Option Button 8" descr="تعداد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058" name="Option Button 10" descr="تعداد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9153" name="Option Button 1" descr="تعداد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9154" name="Option Button 2" descr="تعداد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97</xdr:row>
      <xdr:rowOff>259080</xdr:rowOff>
    </xdr:to>
    <xdr:sp macro="" textlink="">
      <xdr:nvSpPr>
        <xdr:cNvPr id="44035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4034" name="Option Button 2" descr="تعداد" hidden="1">
              <a:extLst>
                <a:ext uri="{63B3BB69-23CF-44E3-9099-C40C66FF867C}">
                  <a14:compatExt spid="_x0000_s44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4033" name="Option Button 1" descr="تعداد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" name="Option Button 1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" name="Option Button 1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" name="Option Button 1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7" name="Option Button 1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8" name="Option Button 1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9" name="Option Button 1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0" name="Option Button 1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1" name="Option Button 1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2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3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4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5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6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7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8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9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0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1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2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3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4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5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6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7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8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9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0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1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2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3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4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5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6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7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8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9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0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1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2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3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4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5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6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7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8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9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0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1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2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3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4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5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6" name="Option Button 1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7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8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9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0" name="Option Button 1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1" name="Option Button 1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2" name="Option Button 1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3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4032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4036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" name="Option Button 4" descr="تعداد" hidden="1">
              <a:extLst>
                <a:ext uri="{63B3BB69-23CF-44E3-9099-C40C66FF867C}">
                  <a14:compatExt spid="_x0000_s44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4037" name="Option Button 5" descr="تعداد" hidden="1">
              <a:extLst>
                <a:ext uri="{63B3BB69-23CF-44E3-9099-C40C66FF867C}">
                  <a14:compatExt spid="_x0000_s44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4038" name="Option Button 6" descr="تعداد" hidden="1">
              <a:extLst>
                <a:ext uri="{63B3BB69-23CF-44E3-9099-C40C66FF867C}">
                  <a14:compatExt spid="_x0000_s44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4039" name="Option Button 7" descr="تعداد" hidden="1">
              <a:extLst>
                <a:ext uri="{63B3BB69-23CF-44E3-9099-C40C66FF867C}">
                  <a14:compatExt spid="_x0000_s44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4040" name="Option Button 8" descr="تعداد" hidden="1">
              <a:extLst>
                <a:ext uri="{63B3BB69-23CF-44E3-9099-C40C66FF867C}">
                  <a14:compatExt spid="_x0000_s44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4041" name="Option Button 9" descr="تعداد" hidden="1">
              <a:extLst>
                <a:ext uri="{63B3BB69-23CF-44E3-9099-C40C66FF867C}">
                  <a14:compatExt spid="_x0000_s44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4042" name="Option Button 10" descr="تعداد" hidden="1">
              <a:extLst>
                <a:ext uri="{63B3BB69-23CF-44E3-9099-C40C66FF867C}">
                  <a14:compatExt spid="_x0000_s44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4043" name="Option Button 11" descr="تعداد" hidden="1">
              <a:extLst>
                <a:ext uri="{63B3BB69-23CF-44E3-9099-C40C66FF867C}">
                  <a14:compatExt spid="_x0000_s44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4044" name="Option Button 12" descr="تعداد" hidden="1">
              <a:extLst>
                <a:ext uri="{63B3BB69-23CF-44E3-9099-C40C66FF867C}">
                  <a14:compatExt spid="_x0000_s44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4045" name="Option Button 13" descr="تعداد" hidden="1">
              <a:extLst>
                <a:ext uri="{63B3BB69-23CF-44E3-9099-C40C66FF867C}">
                  <a14:compatExt spid="_x0000_s44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5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6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7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68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70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71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73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74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76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77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79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80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2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3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4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5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6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7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8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9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64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69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72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75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78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1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90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4046" name="Option Button 14" descr="تعداد" hidden="1">
              <a:extLst>
                <a:ext uri="{63B3BB69-23CF-44E3-9099-C40C66FF867C}">
                  <a14:compatExt spid="_x0000_s44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4047" name="Option Button 15" descr="تعداد" hidden="1">
              <a:extLst>
                <a:ext uri="{63B3BB69-23CF-44E3-9099-C40C66FF867C}">
                  <a14:compatExt spid="_x0000_s44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4048" name="Option Button 16" descr="تعداد" hidden="1">
              <a:extLst>
                <a:ext uri="{63B3BB69-23CF-44E3-9099-C40C66FF867C}">
                  <a14:compatExt spid="_x0000_s44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4049" name="Option Button 17" descr="تعداد" hidden="1">
              <a:extLst>
                <a:ext uri="{63B3BB69-23CF-44E3-9099-C40C66FF867C}">
                  <a14:compatExt spid="_x0000_s44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4050" name="Option Button 18" descr="تعداد" hidden="1">
              <a:extLst>
                <a:ext uri="{63B3BB69-23CF-44E3-9099-C40C66FF867C}">
                  <a14:compatExt spid="_x0000_s44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4051" name="Option Button 19" descr="تعداد" hidden="1">
              <a:extLst>
                <a:ext uri="{63B3BB69-23CF-44E3-9099-C40C66FF867C}">
                  <a14:compatExt spid="_x0000_s44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4052" name="Option Button 20" descr="تعداد" hidden="1">
              <a:extLst>
                <a:ext uri="{63B3BB69-23CF-44E3-9099-C40C66FF867C}">
                  <a14:compatExt spid="_x0000_s44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4053" name="Option Button 21" descr="تعداد" hidden="1">
              <a:extLst>
                <a:ext uri="{63B3BB69-23CF-44E3-9099-C40C66FF867C}">
                  <a14:compatExt spid="_x0000_s44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4054" name="Option Button 22" descr="تعداد" hidden="1">
              <a:extLst>
                <a:ext uri="{63B3BB69-23CF-44E3-9099-C40C66FF867C}">
                  <a14:compatExt spid="_x0000_s44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1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92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3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4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5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6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7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8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9" name="Option Button 1" descr="تعداد" hidden="1">
          <a:extLst>
            <a:ext uri="{63B3BB69-23CF-44E3-9099-C40C66FF867C}">
              <a14:compatExt xmlns:a14="http://schemas.microsoft.com/office/drawing/2010/main" spid="_x0000_s4403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00" name="Option Button 1" descr="تعداد" hidden="1">
              <a:extLst>
                <a:ext uri="{63B3BB69-23CF-44E3-9099-C40C66FF867C}">
                  <a14:compatExt spid="_x0000_s44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97</xdr:row>
      <xdr:rowOff>259080</xdr:rowOff>
    </xdr:to>
    <xdr:sp macro="" textlink="">
      <xdr:nvSpPr>
        <xdr:cNvPr id="43011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3010" name="Option Button 2" descr="تعداد" hidden="1">
              <a:extLst>
                <a:ext uri="{63B3BB69-23CF-44E3-9099-C40C66FF867C}">
                  <a14:compatExt spid="_x0000_s4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3009" name="Option Button 1" descr="تعداد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" name="Option Button 1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" name="Option Button 1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" name="Option Button 1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7" name="Option Button 1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8" name="Option Button 1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9" name="Option Button 1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0" name="Option Button 1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1" name="Option Button 1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2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3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4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5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6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7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8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9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20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21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22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23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24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25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26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27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28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29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30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31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32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33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34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35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36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37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38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39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0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1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2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3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4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5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6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7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8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9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50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3008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3012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3013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3014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3015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3016" name="Option Button 1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3017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3018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3019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3020" name="Option Button 1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3021" name="Option Button 1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43022" name="Option Button 1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51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52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0</xdr:rowOff>
    </xdr:to>
    <xdr:sp macro="" textlink="">
      <xdr:nvSpPr>
        <xdr:cNvPr id="53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" name="Option Button 4" descr="تعداد" hidden="1">
              <a:extLst>
                <a:ext uri="{63B3BB69-23CF-44E3-9099-C40C66FF867C}">
                  <a14:compatExt spid="_x0000_s4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54" name="Option Button 5" descr="تعداد" hidden="1">
              <a:extLst>
                <a:ext uri="{63B3BB69-23CF-44E3-9099-C40C66FF867C}">
                  <a14:compatExt spid="_x0000_s4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55" name="Option Button 6" descr="تعداد" hidden="1">
              <a:extLst>
                <a:ext uri="{63B3BB69-23CF-44E3-9099-C40C66FF867C}">
                  <a14:compatExt spid="_x0000_s4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56" name="Option Button 7" descr="تعداد" hidden="1">
              <a:extLst>
                <a:ext uri="{63B3BB69-23CF-44E3-9099-C40C66FF867C}">
                  <a14:compatExt spid="_x0000_s4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57" name="Option Button 8" descr="تعداد" hidden="1">
              <a:extLst>
                <a:ext uri="{63B3BB69-23CF-44E3-9099-C40C66FF867C}">
                  <a14:compatExt spid="_x0000_s4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58" name="Option Button 9" descr="تعداد" hidden="1">
              <a:extLst>
                <a:ext uri="{63B3BB69-23CF-44E3-9099-C40C66FF867C}">
                  <a14:compatExt spid="_x0000_s4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59" name="Option Button 10" descr="تعداد" hidden="1">
              <a:extLst>
                <a:ext uri="{63B3BB69-23CF-44E3-9099-C40C66FF867C}">
                  <a14:compatExt spid="_x0000_s4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60" name="Option Button 11" descr="تعداد" hidden="1">
              <a:extLst>
                <a:ext uri="{63B3BB69-23CF-44E3-9099-C40C66FF867C}">
                  <a14:compatExt spid="_x0000_s4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61" name="Option Button 12" descr="تعداد" hidden="1">
              <a:extLst>
                <a:ext uri="{63B3BB69-23CF-44E3-9099-C40C66FF867C}">
                  <a14:compatExt spid="_x0000_s4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62" name="Option Button 13" descr="تعداد" hidden="1">
              <a:extLst>
                <a:ext uri="{63B3BB69-23CF-44E3-9099-C40C66FF867C}">
                  <a14:compatExt spid="_x0000_s4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3023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3024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3025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43026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43027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43028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43029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43030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43031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43032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43033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43034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43035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43036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43037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43038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43039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43040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43041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43042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63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43043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43044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43045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43046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43047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43048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3049" name="Option Button 14" descr="تعداد" hidden="1">
              <a:extLst>
                <a:ext uri="{63B3BB69-23CF-44E3-9099-C40C66FF867C}">
                  <a14:compatExt spid="_x0000_s4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3050" name="Option Button 15" descr="تعداد" hidden="1">
              <a:extLst>
                <a:ext uri="{63B3BB69-23CF-44E3-9099-C40C66FF867C}">
                  <a14:compatExt spid="_x0000_s4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3051" name="Option Button 16" descr="تعداد" hidden="1">
              <a:extLst>
                <a:ext uri="{63B3BB69-23CF-44E3-9099-C40C66FF867C}">
                  <a14:compatExt spid="_x0000_s4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3052" name="Option Button 17" descr="تعداد" hidden="1">
              <a:extLst>
                <a:ext uri="{63B3BB69-23CF-44E3-9099-C40C66FF867C}">
                  <a14:compatExt spid="_x0000_s4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3053" name="Option Button 18" descr="تعداد" hidden="1">
              <a:extLst>
                <a:ext uri="{63B3BB69-23CF-44E3-9099-C40C66FF867C}">
                  <a14:compatExt spid="_x0000_s4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3054" name="Option Button 19" descr="تعداد" hidden="1">
              <a:extLst>
                <a:ext uri="{63B3BB69-23CF-44E3-9099-C40C66FF867C}">
                  <a14:compatExt spid="_x0000_s4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3055" name="Option Button 20" descr="تعداد" hidden="1">
              <a:extLst>
                <a:ext uri="{63B3BB69-23CF-44E3-9099-C40C66FF867C}">
                  <a14:compatExt spid="_x0000_s4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3056" name="Option Button 21" descr="تعداد" hidden="1">
              <a:extLst>
                <a:ext uri="{63B3BB69-23CF-44E3-9099-C40C66FF867C}">
                  <a14:compatExt spid="_x0000_s4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3057" name="Option Button 22" descr="تعداد" hidden="1">
              <a:extLst>
                <a:ext uri="{63B3BB69-23CF-44E3-9099-C40C66FF867C}">
                  <a14:compatExt spid="_x0000_s4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43058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3059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43060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43061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43062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43063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43064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43065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43066" name="Option Button 1" descr="تعداد" hidden="1">
          <a:extLst>
            <a:ext uri="{63B3BB69-23CF-44E3-9099-C40C66FF867C}">
              <a14:compatExt xmlns:a14="http://schemas.microsoft.com/office/drawing/2010/main" spid="_x0000_s4301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3067" name="Option Button 1" descr="تعداد" hidden="1">
              <a:extLst>
                <a:ext uri="{63B3BB69-23CF-44E3-9099-C40C66FF867C}">
                  <a14:compatExt spid="_x0000_s4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97</xdr:row>
      <xdr:rowOff>259080</xdr:rowOff>
    </xdr:to>
    <xdr:sp macro="" textlink="">
      <xdr:nvSpPr>
        <xdr:cNvPr id="41987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1986" name="Option Button 2" descr="تعداد" hidden="1">
              <a:extLst>
                <a:ext uri="{63B3BB69-23CF-44E3-9099-C40C66FF867C}">
                  <a14:compatExt spid="_x0000_s4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1985" name="Option Button 1" descr="تعداد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" name="Option Button 1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" name="Option Button 1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" name="Option Button 1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7" name="Option Button 1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8" name="Option Button 1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9" name="Option Button 1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0" name="Option Button 1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1" name="Option Button 1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2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3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4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5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6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7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8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9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0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1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2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3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4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5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6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7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8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9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0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1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2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3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4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5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6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7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8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9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0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1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2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3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4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5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6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7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8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9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0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1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2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3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4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5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6" name="Option Button 1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7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8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9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0" name="Option Button 1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1" name="Option Button 1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2" name="Option Button 1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3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1984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1988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" name="Option Button 4" descr="تعداد" hidden="1">
              <a:extLst>
                <a:ext uri="{63B3BB69-23CF-44E3-9099-C40C66FF867C}">
                  <a14:compatExt spid="_x0000_s4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1989" name="Option Button 5" descr="تعداد" hidden="1">
              <a:extLst>
                <a:ext uri="{63B3BB69-23CF-44E3-9099-C40C66FF867C}">
                  <a14:compatExt spid="_x0000_s4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1990" name="Option Button 6" descr="تعداد" hidden="1">
              <a:extLst>
                <a:ext uri="{63B3BB69-23CF-44E3-9099-C40C66FF867C}">
                  <a14:compatExt spid="_x0000_s4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1991" name="Option Button 7" descr="تعداد" hidden="1">
              <a:extLst>
                <a:ext uri="{63B3BB69-23CF-44E3-9099-C40C66FF867C}">
                  <a14:compatExt spid="_x0000_s4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1992" name="Option Button 8" descr="تعداد" hidden="1">
              <a:extLst>
                <a:ext uri="{63B3BB69-23CF-44E3-9099-C40C66FF867C}">
                  <a14:compatExt spid="_x0000_s4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1993" name="Option Button 9" descr="تعداد" hidden="1">
              <a:extLst>
                <a:ext uri="{63B3BB69-23CF-44E3-9099-C40C66FF867C}">
                  <a14:compatExt spid="_x0000_s4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1994" name="Option Button 10" descr="تعداد" hidden="1">
              <a:extLst>
                <a:ext uri="{63B3BB69-23CF-44E3-9099-C40C66FF867C}">
                  <a14:compatExt spid="_x0000_s4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1995" name="Option Button 11" descr="تعداد" hidden="1">
              <a:extLst>
                <a:ext uri="{63B3BB69-23CF-44E3-9099-C40C66FF867C}">
                  <a14:compatExt spid="_x0000_s4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1996" name="Option Button 12" descr="تعداد" hidden="1">
              <a:extLst>
                <a:ext uri="{63B3BB69-23CF-44E3-9099-C40C66FF867C}">
                  <a14:compatExt spid="_x0000_s4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1997" name="Option Button 13" descr="تعداد" hidden="1">
              <a:extLst>
                <a:ext uri="{63B3BB69-23CF-44E3-9099-C40C66FF867C}">
                  <a14:compatExt spid="_x0000_s4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5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6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7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68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0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1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3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4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6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7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9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0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2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3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4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5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6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7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8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9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64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69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2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5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8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1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0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1998" name="Option Button 14" descr="تعداد" hidden="1">
              <a:extLst>
                <a:ext uri="{63B3BB69-23CF-44E3-9099-C40C66FF867C}">
                  <a14:compatExt spid="_x0000_s4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1999" name="Option Button 15" descr="تعداد" hidden="1">
              <a:extLst>
                <a:ext uri="{63B3BB69-23CF-44E3-9099-C40C66FF867C}">
                  <a14:compatExt spid="_x0000_s4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2000" name="Option Button 16" descr="تعداد" hidden="1">
              <a:extLst>
                <a:ext uri="{63B3BB69-23CF-44E3-9099-C40C66FF867C}">
                  <a14:compatExt spid="_x0000_s4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2001" name="Option Button 17" descr="تعداد" hidden="1">
              <a:extLst>
                <a:ext uri="{63B3BB69-23CF-44E3-9099-C40C66FF867C}">
                  <a14:compatExt spid="_x0000_s4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2002" name="Option Button 18" descr="تعداد" hidden="1">
              <a:extLst>
                <a:ext uri="{63B3BB69-23CF-44E3-9099-C40C66FF867C}">
                  <a14:compatExt spid="_x0000_s4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2003" name="Option Button 19" descr="تعداد" hidden="1">
              <a:extLst>
                <a:ext uri="{63B3BB69-23CF-44E3-9099-C40C66FF867C}">
                  <a14:compatExt spid="_x0000_s4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2004" name="Option Button 20" descr="تعداد" hidden="1">
              <a:extLst>
                <a:ext uri="{63B3BB69-23CF-44E3-9099-C40C66FF867C}">
                  <a14:compatExt spid="_x0000_s4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2005" name="Option Button 21" descr="تعداد" hidden="1">
              <a:extLst>
                <a:ext uri="{63B3BB69-23CF-44E3-9099-C40C66FF867C}">
                  <a14:compatExt spid="_x0000_s4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2006" name="Option Button 22" descr="تعداد" hidden="1">
              <a:extLst>
                <a:ext uri="{63B3BB69-23CF-44E3-9099-C40C66FF867C}">
                  <a14:compatExt spid="_x0000_s4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1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92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3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4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5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6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7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8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9" name="Option Button 1" descr="تعداد" hidden="1">
          <a:extLst>
            <a:ext uri="{63B3BB69-23CF-44E3-9099-C40C66FF867C}">
              <a14:compatExt xmlns:a14="http://schemas.microsoft.com/office/drawing/2010/main" spid="_x0000_s4198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2007" name="Option Button 1" descr="تعداد" hidden="1">
              <a:extLst>
                <a:ext uri="{63B3BB69-23CF-44E3-9099-C40C66FF867C}">
                  <a14:compatExt spid="_x0000_s4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97</xdr:row>
      <xdr:rowOff>259080</xdr:rowOff>
    </xdr:to>
    <xdr:sp macro="" textlink="">
      <xdr:nvSpPr>
        <xdr:cNvPr id="40963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0962" name="Option Button 2" descr="تعداد" hidden="1">
              <a:extLst>
                <a:ext uri="{63B3BB69-23CF-44E3-9099-C40C66FF867C}">
                  <a14:compatExt spid="_x0000_s40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0961" name="Option Button 1" descr="تعداد" hidden="1">
              <a:extLst>
                <a:ext uri="{63B3BB69-23CF-44E3-9099-C40C66FF867C}">
                  <a14:compatExt spid="_x0000_s40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" name="Option Button 1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" name="Option Button 1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" name="Option Button 1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7" name="Option Button 1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8" name="Option Button 1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9" name="Option Button 1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0" name="Option Button 1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1" name="Option Button 1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2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3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4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5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6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7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8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9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0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1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2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3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4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5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6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7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8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9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0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1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2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3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4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5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6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7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8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9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0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1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2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3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4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5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6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7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8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9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0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1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2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3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4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5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6" name="Option Button 1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7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8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9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0" name="Option Button 1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1" name="Option Button 1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2" name="Option Button 1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3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0960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0964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" name="Option Button 4" descr="تعداد" hidden="1">
              <a:extLst>
                <a:ext uri="{63B3BB69-23CF-44E3-9099-C40C66FF867C}">
                  <a14:compatExt spid="_x0000_s40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0965" name="Option Button 5" descr="تعداد" hidden="1">
              <a:extLst>
                <a:ext uri="{63B3BB69-23CF-44E3-9099-C40C66FF867C}">
                  <a14:compatExt spid="_x0000_s40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0966" name="Option Button 6" descr="تعداد" hidden="1">
              <a:extLst>
                <a:ext uri="{63B3BB69-23CF-44E3-9099-C40C66FF867C}">
                  <a14:compatExt spid="_x0000_s40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0967" name="Option Button 7" descr="تعداد" hidden="1">
              <a:extLst>
                <a:ext uri="{63B3BB69-23CF-44E3-9099-C40C66FF867C}">
                  <a14:compatExt spid="_x0000_s40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0968" name="Option Button 8" descr="تعداد" hidden="1">
              <a:extLst>
                <a:ext uri="{63B3BB69-23CF-44E3-9099-C40C66FF867C}">
                  <a14:compatExt spid="_x0000_s40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0969" name="Option Button 9" descr="تعداد" hidden="1">
              <a:extLst>
                <a:ext uri="{63B3BB69-23CF-44E3-9099-C40C66FF867C}">
                  <a14:compatExt spid="_x0000_s40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0970" name="Option Button 10" descr="تعداد" hidden="1">
              <a:extLst>
                <a:ext uri="{63B3BB69-23CF-44E3-9099-C40C66FF867C}">
                  <a14:compatExt spid="_x0000_s40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0971" name="Option Button 11" descr="تعداد" hidden="1">
              <a:extLst>
                <a:ext uri="{63B3BB69-23CF-44E3-9099-C40C66FF867C}">
                  <a14:compatExt spid="_x0000_s40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0972" name="Option Button 12" descr="تعداد" hidden="1">
              <a:extLst>
                <a:ext uri="{63B3BB69-23CF-44E3-9099-C40C66FF867C}">
                  <a14:compatExt spid="_x0000_s40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0973" name="Option Button 13" descr="تعداد" hidden="1">
              <a:extLst>
                <a:ext uri="{63B3BB69-23CF-44E3-9099-C40C66FF867C}">
                  <a14:compatExt spid="_x0000_s40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5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6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7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68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0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1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3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4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6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7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9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0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2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3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4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5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6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7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8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9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64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69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72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75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78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1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90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0974" name="Option Button 14" descr="تعداد" hidden="1">
              <a:extLst>
                <a:ext uri="{63B3BB69-23CF-44E3-9099-C40C66FF867C}">
                  <a14:compatExt spid="_x0000_s40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0975" name="Option Button 15" descr="تعداد" hidden="1">
              <a:extLst>
                <a:ext uri="{63B3BB69-23CF-44E3-9099-C40C66FF867C}">
                  <a14:compatExt spid="_x0000_s40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0976" name="Option Button 16" descr="تعداد" hidden="1">
              <a:extLst>
                <a:ext uri="{63B3BB69-23CF-44E3-9099-C40C66FF867C}">
                  <a14:compatExt spid="_x0000_s40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0977" name="Option Button 17" descr="تعداد" hidden="1">
              <a:extLst>
                <a:ext uri="{63B3BB69-23CF-44E3-9099-C40C66FF867C}">
                  <a14:compatExt spid="_x0000_s40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0978" name="Option Button 18" descr="تعداد" hidden="1">
              <a:extLst>
                <a:ext uri="{63B3BB69-23CF-44E3-9099-C40C66FF867C}">
                  <a14:compatExt spid="_x0000_s40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0979" name="Option Button 19" descr="تعداد" hidden="1">
              <a:extLst>
                <a:ext uri="{63B3BB69-23CF-44E3-9099-C40C66FF867C}">
                  <a14:compatExt spid="_x0000_s40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40980" name="Option Button 20" descr="تعداد" hidden="1">
              <a:extLst>
                <a:ext uri="{63B3BB69-23CF-44E3-9099-C40C66FF867C}">
                  <a14:compatExt spid="_x0000_s40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0981" name="Option Button 21" descr="تعداد" hidden="1">
              <a:extLst>
                <a:ext uri="{63B3BB69-23CF-44E3-9099-C40C66FF867C}">
                  <a14:compatExt spid="_x0000_s40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40982" name="Option Button 22" descr="تعداد" hidden="1">
              <a:extLst>
                <a:ext uri="{63B3BB69-23CF-44E3-9099-C40C66FF867C}">
                  <a14:compatExt spid="_x0000_s40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1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92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3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4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5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6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7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8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9" name="Option Button 1" descr="تعداد" hidden="1">
          <a:extLst>
            <a:ext uri="{63B3BB69-23CF-44E3-9099-C40C66FF867C}">
              <a14:compatExt xmlns:a14="http://schemas.microsoft.com/office/drawing/2010/main" spid="_x0000_s409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00" name="Option Button 1" descr="تعداد" hidden="1">
              <a:extLst>
                <a:ext uri="{63B3BB69-23CF-44E3-9099-C40C66FF867C}">
                  <a14:compatExt spid="_x0000_s40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97</xdr:row>
      <xdr:rowOff>259080</xdr:rowOff>
    </xdr:to>
    <xdr:sp macro="" textlink="">
      <xdr:nvSpPr>
        <xdr:cNvPr id="38915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38914" name="Option Button 2" descr="تعداد" hidden="1">
              <a:extLst>
                <a:ext uri="{63B3BB69-23CF-44E3-9099-C40C66FF867C}">
                  <a14:compatExt spid="_x0000_s38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38913" name="Option Button 1" descr="تعداد" hidden="1">
              <a:extLst>
                <a:ext uri="{63B3BB69-23CF-44E3-9099-C40C66FF867C}">
                  <a14:compatExt spid="_x0000_s38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" name="Option Button 1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" name="Option Button 1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" name="Option Button 1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7" name="Option Button 1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8" name="Option Button 1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9" name="Option Button 1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0" name="Option Button 1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1" name="Option Button 1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2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3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4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5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6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7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8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19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0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1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2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3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4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5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6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7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8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9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0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1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2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3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4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5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6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7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8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9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0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1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2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3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4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5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6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7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8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49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0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1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2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3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4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5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6" name="Option Button 1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7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8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59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0" name="Option Button 1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1" name="Option Button 1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2" name="Option Button 1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3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8912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38916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" name="Option Button 4" descr="تعداد" hidden="1">
              <a:extLst>
                <a:ext uri="{63B3BB69-23CF-44E3-9099-C40C66FF867C}">
                  <a14:compatExt spid="_x0000_s38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38917" name="Option Button 5" descr="تعداد" hidden="1">
              <a:extLst>
                <a:ext uri="{63B3BB69-23CF-44E3-9099-C40C66FF867C}">
                  <a14:compatExt spid="_x0000_s38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38918" name="Option Button 6" descr="تعداد" hidden="1">
              <a:extLst>
                <a:ext uri="{63B3BB69-23CF-44E3-9099-C40C66FF867C}">
                  <a14:compatExt spid="_x0000_s38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38919" name="Option Button 7" descr="تعداد" hidden="1">
              <a:extLst>
                <a:ext uri="{63B3BB69-23CF-44E3-9099-C40C66FF867C}">
                  <a14:compatExt spid="_x0000_s38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38920" name="Option Button 8" descr="تعداد" hidden="1">
              <a:extLst>
                <a:ext uri="{63B3BB69-23CF-44E3-9099-C40C66FF867C}">
                  <a14:compatExt spid="_x0000_s38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38921" name="Option Button 9" descr="تعداد" hidden="1">
              <a:extLst>
                <a:ext uri="{63B3BB69-23CF-44E3-9099-C40C66FF867C}">
                  <a14:compatExt spid="_x0000_s38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38922" name="Option Button 10" descr="تعداد" hidden="1">
              <a:extLst>
                <a:ext uri="{63B3BB69-23CF-44E3-9099-C40C66FF867C}">
                  <a14:compatExt spid="_x0000_s38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38923" name="Option Button 11" descr="تعداد" hidden="1">
              <a:extLst>
                <a:ext uri="{63B3BB69-23CF-44E3-9099-C40C66FF867C}">
                  <a14:compatExt spid="_x0000_s38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38924" name="Option Button 12" descr="تعداد" hidden="1">
              <a:extLst>
                <a:ext uri="{63B3BB69-23CF-44E3-9099-C40C66FF867C}">
                  <a14:compatExt spid="_x0000_s38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38925" name="Option Button 13" descr="تعداد" hidden="1">
              <a:extLst>
                <a:ext uri="{63B3BB69-23CF-44E3-9099-C40C66FF867C}">
                  <a14:compatExt spid="_x0000_s38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5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6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67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68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0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1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3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4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6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7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79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80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2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3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4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5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6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7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8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9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64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69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72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75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78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1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90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38926" name="Option Button 14" descr="تعداد" hidden="1">
              <a:extLst>
                <a:ext uri="{63B3BB69-23CF-44E3-9099-C40C66FF867C}">
                  <a14:compatExt spid="_x0000_s38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38927" name="Option Button 15" descr="تعداد" hidden="1">
              <a:extLst>
                <a:ext uri="{63B3BB69-23CF-44E3-9099-C40C66FF867C}">
                  <a14:compatExt spid="_x0000_s38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38928" name="Option Button 16" descr="تعداد" hidden="1">
              <a:extLst>
                <a:ext uri="{63B3BB69-23CF-44E3-9099-C40C66FF867C}">
                  <a14:compatExt spid="_x0000_s38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38929" name="Option Button 17" descr="تعداد" hidden="1">
              <a:extLst>
                <a:ext uri="{63B3BB69-23CF-44E3-9099-C40C66FF867C}">
                  <a14:compatExt spid="_x0000_s38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38930" name="Option Button 18" descr="تعداد" hidden="1">
              <a:extLst>
                <a:ext uri="{63B3BB69-23CF-44E3-9099-C40C66FF867C}">
                  <a14:compatExt spid="_x0000_s38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38931" name="Option Button 19" descr="تعداد" hidden="1">
              <a:extLst>
                <a:ext uri="{63B3BB69-23CF-44E3-9099-C40C66FF867C}">
                  <a14:compatExt spid="_x0000_s38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38932" name="Option Button 20" descr="تعداد" hidden="1">
              <a:extLst>
                <a:ext uri="{63B3BB69-23CF-44E3-9099-C40C66FF867C}">
                  <a14:compatExt spid="_x0000_s38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38933" name="Option Button 21" descr="تعداد" hidden="1">
              <a:extLst>
                <a:ext uri="{63B3BB69-23CF-44E3-9099-C40C66FF867C}">
                  <a14:compatExt spid="_x0000_s38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38934" name="Option Button 22" descr="تعداد" hidden="1">
              <a:extLst>
                <a:ext uri="{63B3BB69-23CF-44E3-9099-C40C66FF867C}">
                  <a14:compatExt spid="_x0000_s38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1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92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3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4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5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6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7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8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9" name="Option Button 1" descr="تعداد" hidden="1">
          <a:extLst>
            <a:ext uri="{63B3BB69-23CF-44E3-9099-C40C66FF867C}">
              <a14:compatExt xmlns:a14="http://schemas.microsoft.com/office/drawing/2010/main" spid="_x0000_s3891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00" name="Option Button 1" descr="تعداد" hidden="1">
              <a:extLst>
                <a:ext uri="{63B3BB69-23CF-44E3-9099-C40C66FF867C}">
                  <a14:compatExt spid="_x0000_s38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97</xdr:row>
      <xdr:rowOff>259080</xdr:rowOff>
    </xdr:to>
    <xdr:sp macro="" textlink="">
      <xdr:nvSpPr>
        <xdr:cNvPr id="22531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2530" name="Option Button 2" descr="تعداد" hidden="1">
              <a:extLst>
                <a:ext uri="{63B3BB69-23CF-44E3-9099-C40C66FF867C}">
                  <a14:compatExt spid="_x0000_s2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2529" name="Option Button 1" descr="تعداد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" name="Option Button 1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" name="Option Button 1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" name="Option Button 1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7" name="Option Button 1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8" name="Option Button 1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9" name="Option Button 1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0" name="Option Button 1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1" name="Option Button 1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2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3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4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5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6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7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8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9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0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1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2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3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4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5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6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7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8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9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0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1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2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3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4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5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6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7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8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9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0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1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2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3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4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5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6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7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8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9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0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1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2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3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4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5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6" name="Option Button 1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7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8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9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0" name="Option Button 1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1" name="Option Button 1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2" name="Option Button 1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3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2528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2532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" name="Option Button 4" descr="تعداد" hidden="1">
              <a:extLst>
                <a:ext uri="{63B3BB69-23CF-44E3-9099-C40C66FF867C}">
                  <a14:compatExt spid="_x0000_s2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2533" name="Option Button 5" descr="تعداد" hidden="1">
              <a:extLst>
                <a:ext uri="{63B3BB69-23CF-44E3-9099-C40C66FF867C}">
                  <a14:compatExt spid="_x0000_s2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2534" name="Option Button 6" descr="تعداد" hidden="1">
              <a:extLst>
                <a:ext uri="{63B3BB69-23CF-44E3-9099-C40C66FF867C}">
                  <a14:compatExt spid="_x0000_s2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2535" name="Option Button 7" descr="تعداد" hidden="1">
              <a:extLst>
                <a:ext uri="{63B3BB69-23CF-44E3-9099-C40C66FF867C}">
                  <a14:compatExt spid="_x0000_s2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2536" name="Option Button 8" descr="تعداد" hidden="1">
              <a:extLst>
                <a:ext uri="{63B3BB69-23CF-44E3-9099-C40C66FF867C}">
                  <a14:compatExt spid="_x0000_s2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2537" name="Option Button 9" descr="تعداد" hidden="1">
              <a:extLst>
                <a:ext uri="{63B3BB69-23CF-44E3-9099-C40C66FF867C}">
                  <a14:compatExt spid="_x0000_s2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2538" name="Option Button 10" descr="تعداد" hidden="1">
              <a:extLst>
                <a:ext uri="{63B3BB69-23CF-44E3-9099-C40C66FF867C}">
                  <a14:compatExt spid="_x0000_s2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2539" name="Option Button 11" descr="تعداد" hidden="1">
              <a:extLst>
                <a:ext uri="{63B3BB69-23CF-44E3-9099-C40C66FF867C}">
                  <a14:compatExt spid="_x0000_s2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2540" name="Option Button 12" descr="تعداد" hidden="1">
              <a:extLst>
                <a:ext uri="{63B3BB69-23CF-44E3-9099-C40C66FF867C}">
                  <a14:compatExt spid="_x0000_s2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2541" name="Option Button 13" descr="تعداد" hidden="1">
              <a:extLst>
                <a:ext uri="{63B3BB69-23CF-44E3-9099-C40C66FF867C}">
                  <a14:compatExt spid="_x0000_s2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5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6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7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68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70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71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73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74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76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77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79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80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2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3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4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5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6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7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8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9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64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69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72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75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78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81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152401</xdr:colOff>
      <xdr:row>98</xdr:row>
      <xdr:rowOff>0</xdr:rowOff>
    </xdr:to>
    <xdr:sp macro="" textlink="">
      <xdr:nvSpPr>
        <xdr:cNvPr id="90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2542" name="Option Button 14" descr="تعداد" hidden="1">
              <a:extLst>
                <a:ext uri="{63B3BB69-23CF-44E3-9099-C40C66FF867C}">
                  <a14:compatExt spid="_x0000_s2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2543" name="Option Button 15" descr="تعداد" hidden="1">
              <a:extLst>
                <a:ext uri="{63B3BB69-23CF-44E3-9099-C40C66FF867C}">
                  <a14:compatExt spid="_x0000_s2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2544" name="Option Button 16" descr="تعداد" hidden="1">
              <a:extLst>
                <a:ext uri="{63B3BB69-23CF-44E3-9099-C40C66FF867C}">
                  <a14:compatExt spid="_x0000_s2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2545" name="Option Button 17" descr="تعداد" hidden="1">
              <a:extLst>
                <a:ext uri="{63B3BB69-23CF-44E3-9099-C40C66FF867C}">
                  <a14:compatExt spid="_x0000_s2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2546" name="Option Button 18" descr="تعداد" hidden="1">
              <a:extLst>
                <a:ext uri="{63B3BB69-23CF-44E3-9099-C40C66FF867C}">
                  <a14:compatExt spid="_x0000_s2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2547" name="Option Button 19" descr="تعداد" hidden="1">
              <a:extLst>
                <a:ext uri="{63B3BB69-23CF-44E3-9099-C40C66FF867C}">
                  <a14:compatExt spid="_x0000_s2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2548" name="Option Button 20" descr="تعداد" hidden="1">
              <a:extLst>
                <a:ext uri="{63B3BB69-23CF-44E3-9099-C40C66FF867C}">
                  <a14:compatExt spid="_x0000_s2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2549" name="Option Button 21" descr="تعداد" hidden="1">
              <a:extLst>
                <a:ext uri="{63B3BB69-23CF-44E3-9099-C40C66FF867C}">
                  <a14:compatExt spid="_x0000_s2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2550" name="Option Button 22" descr="تعداد" hidden="1">
              <a:extLst>
                <a:ext uri="{63B3BB69-23CF-44E3-9099-C40C66FF867C}">
                  <a14:compatExt spid="_x0000_s2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1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92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3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4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5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6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7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8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99" name="Option Button 1" descr="تعداد" hidden="1">
          <a:extLst>
            <a:ext uri="{63B3BB69-23CF-44E3-9099-C40C66FF867C}">
              <a14:compatExt xmlns:a14="http://schemas.microsoft.com/office/drawing/2010/main" spid="_x0000_s2253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100" name="Option Button 1" descr="تعداد" hidden="1">
              <a:extLst>
                <a:ext uri="{63B3BB69-23CF-44E3-9099-C40C66FF867C}">
                  <a14:compatExt spid="_x0000_s2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97</xdr:row>
      <xdr:rowOff>259080</xdr:rowOff>
    </xdr:to>
    <xdr:sp macro="" textlink="">
      <xdr:nvSpPr>
        <xdr:cNvPr id="21507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1506" name="Option Button 2" descr="تعداد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1505" name="Option Button 1" descr="تعداد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3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4" name="Option Button 1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5" name="Option Button 1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6" name="Option Button 1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7" name="Option Button 1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8" name="Option Button 1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9" name="Option Button 1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0" name="Option Button 1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1" name="Option Button 1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2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3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4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5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6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7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8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19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0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1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2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3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4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5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6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7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8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9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30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31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32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33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34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35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36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37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38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39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40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41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42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43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44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45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46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47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48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49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50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1504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1508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1509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1510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1511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1512" name="Option Button 1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1513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1514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1515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1516" name="Option Button 1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1517" name="Option Button 1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21518" name="Option Button 1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51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52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190499</xdr:colOff>
      <xdr:row>98</xdr:row>
      <xdr:rowOff>1</xdr:rowOff>
    </xdr:to>
    <xdr:sp macro="" textlink="">
      <xdr:nvSpPr>
        <xdr:cNvPr id="53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" name="Option Button 4" descr="تعداد" hidden="1">
              <a:extLst>
                <a:ext uri="{63B3BB69-23CF-44E3-9099-C40C66FF867C}">
                  <a14:compatExt spid="_x0000_s2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54" name="Option Button 5" descr="تعداد" hidden="1">
              <a:extLst>
                <a:ext uri="{63B3BB69-23CF-44E3-9099-C40C66FF867C}">
                  <a14:compatExt spid="_x0000_s2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55" name="Option Button 6" descr="تعداد" hidden="1">
              <a:extLst>
                <a:ext uri="{63B3BB69-23CF-44E3-9099-C40C66FF867C}">
                  <a14:compatExt spid="_x0000_s2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56" name="Option Button 7" descr="تعداد" hidden="1">
              <a:extLst>
                <a:ext uri="{63B3BB69-23CF-44E3-9099-C40C66FF867C}">
                  <a14:compatExt spid="_x0000_s2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57" name="Option Button 8" descr="تعداد" hidden="1">
              <a:extLst>
                <a:ext uri="{63B3BB69-23CF-44E3-9099-C40C66FF867C}">
                  <a14:compatExt spid="_x0000_s2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58" name="Option Button 9" descr="تعداد" hidden="1">
              <a:extLst>
                <a:ext uri="{63B3BB69-23CF-44E3-9099-C40C66FF867C}">
                  <a14:compatExt spid="_x0000_s2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59" name="Option Button 10" descr="تعداد" hidden="1">
              <a:extLst>
                <a:ext uri="{63B3BB69-23CF-44E3-9099-C40C66FF867C}">
                  <a14:compatExt spid="_x0000_s2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60" name="Option Button 11" descr="تعداد" hidden="1">
              <a:extLst>
                <a:ext uri="{63B3BB69-23CF-44E3-9099-C40C66FF867C}">
                  <a14:compatExt spid="_x0000_s2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61" name="Option Button 12" descr="تعداد" hidden="1">
              <a:extLst>
                <a:ext uri="{63B3BB69-23CF-44E3-9099-C40C66FF867C}">
                  <a14:compatExt spid="_x0000_s2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62" name="Option Button 13" descr="تعداد" hidden="1">
              <a:extLst>
                <a:ext uri="{63B3BB69-23CF-44E3-9099-C40C66FF867C}">
                  <a14:compatExt spid="_x0000_s2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1519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1520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1</xdr:rowOff>
    </xdr:to>
    <xdr:sp macro="" textlink="">
      <xdr:nvSpPr>
        <xdr:cNvPr id="21521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21522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21523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21524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21525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21526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21527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21528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21529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1</xdr:rowOff>
    </xdr:to>
    <xdr:sp macro="" textlink="">
      <xdr:nvSpPr>
        <xdr:cNvPr id="21530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21531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21532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21533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21534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21535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21536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21537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21538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63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21539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21540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21541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21542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21543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21544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1545" name="Option Button 14" descr="تعداد" hidden="1">
              <a:extLst>
                <a:ext uri="{63B3BB69-23CF-44E3-9099-C40C66FF867C}">
                  <a14:compatExt spid="_x0000_s2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1546" name="Option Button 15" descr="تعداد" hidden="1">
              <a:extLst>
                <a:ext uri="{63B3BB69-23CF-44E3-9099-C40C66FF867C}">
                  <a14:compatExt spid="_x0000_s2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1547" name="Option Button 16" descr="تعداد" hidden="1">
              <a:extLst>
                <a:ext uri="{63B3BB69-23CF-44E3-9099-C40C66FF867C}">
                  <a14:compatExt spid="_x0000_s2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1548" name="Option Button 17" descr="تعداد" hidden="1">
              <a:extLst>
                <a:ext uri="{63B3BB69-23CF-44E3-9099-C40C66FF867C}">
                  <a14:compatExt spid="_x0000_s2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1549" name="Option Button 18" descr="تعداد" hidden="1">
              <a:extLst>
                <a:ext uri="{63B3BB69-23CF-44E3-9099-C40C66FF867C}">
                  <a14:compatExt spid="_x0000_s2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1550" name="Option Button 19" descr="تعداد" hidden="1">
              <a:extLst>
                <a:ext uri="{63B3BB69-23CF-44E3-9099-C40C66FF867C}">
                  <a14:compatExt spid="_x0000_s2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1551" name="Option Button 20" descr="تعداد" hidden="1">
              <a:extLst>
                <a:ext uri="{63B3BB69-23CF-44E3-9099-C40C66FF867C}">
                  <a14:compatExt spid="_x0000_s2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درصد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1552" name="Option Button 21" descr="تعداد" hidden="1">
              <a:extLst>
                <a:ext uri="{63B3BB69-23CF-44E3-9099-C40C66FF867C}">
                  <a14:compatExt spid="_x0000_s2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97</xdr:row>
          <xdr:rowOff>266700</xdr:rowOff>
        </xdr:from>
        <xdr:to>
          <xdr:col>13</xdr:col>
          <xdr:colOff>180975</xdr:colOff>
          <xdr:row>98</xdr:row>
          <xdr:rowOff>238125</xdr:rowOff>
        </xdr:to>
        <xdr:sp macro="" textlink="">
          <xdr:nvSpPr>
            <xdr:cNvPr id="21553" name="Option Button 22" descr="تعداد" hidden="1">
              <a:extLst>
                <a:ext uri="{63B3BB69-23CF-44E3-9099-C40C66FF867C}">
                  <a14:compatExt spid="_x0000_s2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00" mc:Ignorable="a14" a14:legacySpreadsheetColorIndex="1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18288" rIns="27432" bIns="18288" anchor="ctr" upright="1"/>
            <a:lstStyle/>
            <a:p>
              <a:pPr algn="r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تعداد</a:t>
              </a:r>
            </a:p>
          </xdr:txBody>
        </xdr:sp>
        <xdr:clientData/>
      </xdr:twoCellAnchor>
    </mc:Choice>
    <mc:Fallback/>
  </mc:AlternateContent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21554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476250</xdr:colOff>
      <xdr:row>97</xdr:row>
      <xdr:rowOff>38100</xdr:rowOff>
    </xdr:from>
    <xdr:to>
      <xdr:col>13</xdr:col>
      <xdr:colOff>190500</xdr:colOff>
      <xdr:row>98</xdr:row>
      <xdr:rowOff>0</xdr:rowOff>
    </xdr:to>
    <xdr:sp macro="" textlink="">
      <xdr:nvSpPr>
        <xdr:cNvPr id="21555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21556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21557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21558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21559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21560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21561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381000</xdr:colOff>
      <xdr:row>97</xdr:row>
      <xdr:rowOff>30480</xdr:rowOff>
    </xdr:from>
    <xdr:to>
      <xdr:col>13</xdr:col>
      <xdr:colOff>152400</xdr:colOff>
      <xdr:row>98</xdr:row>
      <xdr:rowOff>0</xdr:rowOff>
    </xdr:to>
    <xdr:sp macro="" textlink="">
      <xdr:nvSpPr>
        <xdr:cNvPr id="21562" name="Option Button 1" descr="تعداد" hidden="1">
          <a:extLst>
            <a:ext uri="{63B3BB69-23CF-44E3-9099-C40C66FF867C}">
              <a14:compatExt xmlns:a14="http://schemas.microsoft.com/office/drawing/2010/main" spid="_x0000_s21507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476250</xdr:colOff>
          <xdr:row>97</xdr:row>
          <xdr:rowOff>38100</xdr:rowOff>
        </xdr:from>
        <xdr:to>
          <xdr:col>13</xdr:col>
          <xdr:colOff>190500</xdr:colOff>
          <xdr:row>98</xdr:row>
          <xdr:rowOff>0</xdr:rowOff>
        </xdr:to>
        <xdr:sp macro="" textlink="">
          <xdr:nvSpPr>
            <xdr:cNvPr id="21563" name="Option Button 1" descr="تعداد" hidden="1">
              <a:extLst>
                <a:ext uri="{63B3BB69-23CF-44E3-9099-C40C66FF867C}">
                  <a14:compatExt spid="_x0000_s2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3.xml"/><Relationship Id="rId13" Type="http://schemas.openxmlformats.org/officeDocument/2006/relationships/ctrlProp" Target="../ctrlProps/ctrlProp198.xml"/><Relationship Id="rId18" Type="http://schemas.openxmlformats.org/officeDocument/2006/relationships/ctrlProp" Target="../ctrlProps/ctrlProp203.xml"/><Relationship Id="rId3" Type="http://schemas.openxmlformats.org/officeDocument/2006/relationships/vmlDrawing" Target="../drawings/vmlDrawing10.vml"/><Relationship Id="rId21" Type="http://schemas.openxmlformats.org/officeDocument/2006/relationships/ctrlProp" Target="../ctrlProps/ctrlProp206.xml"/><Relationship Id="rId7" Type="http://schemas.openxmlformats.org/officeDocument/2006/relationships/ctrlProp" Target="../ctrlProps/ctrlProp192.xml"/><Relationship Id="rId12" Type="http://schemas.openxmlformats.org/officeDocument/2006/relationships/ctrlProp" Target="../ctrlProps/ctrlProp197.xml"/><Relationship Id="rId17" Type="http://schemas.openxmlformats.org/officeDocument/2006/relationships/ctrlProp" Target="../ctrlProps/ctrlProp202.xml"/><Relationship Id="rId2" Type="http://schemas.openxmlformats.org/officeDocument/2006/relationships/drawing" Target="../drawings/drawing10.xml"/><Relationship Id="rId16" Type="http://schemas.openxmlformats.org/officeDocument/2006/relationships/ctrlProp" Target="../ctrlProps/ctrlProp201.xml"/><Relationship Id="rId20" Type="http://schemas.openxmlformats.org/officeDocument/2006/relationships/ctrlProp" Target="../ctrlProps/ctrlProp205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91.xml"/><Relationship Id="rId11" Type="http://schemas.openxmlformats.org/officeDocument/2006/relationships/ctrlProp" Target="../ctrlProps/ctrlProp196.xml"/><Relationship Id="rId24" Type="http://schemas.openxmlformats.org/officeDocument/2006/relationships/ctrlProp" Target="../ctrlProps/ctrlProp209.xml"/><Relationship Id="rId5" Type="http://schemas.openxmlformats.org/officeDocument/2006/relationships/ctrlProp" Target="../ctrlProps/ctrlProp190.xml"/><Relationship Id="rId15" Type="http://schemas.openxmlformats.org/officeDocument/2006/relationships/ctrlProp" Target="../ctrlProps/ctrlProp200.xml"/><Relationship Id="rId23" Type="http://schemas.openxmlformats.org/officeDocument/2006/relationships/ctrlProp" Target="../ctrlProps/ctrlProp208.xml"/><Relationship Id="rId10" Type="http://schemas.openxmlformats.org/officeDocument/2006/relationships/ctrlProp" Target="../ctrlProps/ctrlProp195.xml"/><Relationship Id="rId19" Type="http://schemas.openxmlformats.org/officeDocument/2006/relationships/ctrlProp" Target="../ctrlProps/ctrlProp204.xml"/><Relationship Id="rId4" Type="http://schemas.openxmlformats.org/officeDocument/2006/relationships/ctrlProp" Target="../ctrlProps/ctrlProp189.xml"/><Relationship Id="rId9" Type="http://schemas.openxmlformats.org/officeDocument/2006/relationships/ctrlProp" Target="../ctrlProps/ctrlProp194.xml"/><Relationship Id="rId14" Type="http://schemas.openxmlformats.org/officeDocument/2006/relationships/ctrlProp" Target="../ctrlProps/ctrlProp199.xml"/><Relationship Id="rId22" Type="http://schemas.openxmlformats.org/officeDocument/2006/relationships/ctrlProp" Target="../ctrlProps/ctrlProp207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4.xml"/><Relationship Id="rId13" Type="http://schemas.openxmlformats.org/officeDocument/2006/relationships/ctrlProp" Target="../ctrlProps/ctrlProp219.xml"/><Relationship Id="rId18" Type="http://schemas.openxmlformats.org/officeDocument/2006/relationships/ctrlProp" Target="../ctrlProps/ctrlProp224.xml"/><Relationship Id="rId3" Type="http://schemas.openxmlformats.org/officeDocument/2006/relationships/vmlDrawing" Target="../drawings/vmlDrawing11.vml"/><Relationship Id="rId21" Type="http://schemas.openxmlformats.org/officeDocument/2006/relationships/ctrlProp" Target="../ctrlProps/ctrlProp227.xml"/><Relationship Id="rId7" Type="http://schemas.openxmlformats.org/officeDocument/2006/relationships/ctrlProp" Target="../ctrlProps/ctrlProp213.xml"/><Relationship Id="rId12" Type="http://schemas.openxmlformats.org/officeDocument/2006/relationships/ctrlProp" Target="../ctrlProps/ctrlProp218.xml"/><Relationship Id="rId17" Type="http://schemas.openxmlformats.org/officeDocument/2006/relationships/ctrlProp" Target="../ctrlProps/ctrlProp223.xml"/><Relationship Id="rId2" Type="http://schemas.openxmlformats.org/officeDocument/2006/relationships/drawing" Target="../drawings/drawing11.xml"/><Relationship Id="rId16" Type="http://schemas.openxmlformats.org/officeDocument/2006/relationships/ctrlProp" Target="../ctrlProps/ctrlProp222.xml"/><Relationship Id="rId20" Type="http://schemas.openxmlformats.org/officeDocument/2006/relationships/ctrlProp" Target="../ctrlProps/ctrlProp226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212.xml"/><Relationship Id="rId11" Type="http://schemas.openxmlformats.org/officeDocument/2006/relationships/ctrlProp" Target="../ctrlProps/ctrlProp217.xml"/><Relationship Id="rId24" Type="http://schemas.openxmlformats.org/officeDocument/2006/relationships/ctrlProp" Target="../ctrlProps/ctrlProp230.xml"/><Relationship Id="rId5" Type="http://schemas.openxmlformats.org/officeDocument/2006/relationships/ctrlProp" Target="../ctrlProps/ctrlProp211.xml"/><Relationship Id="rId15" Type="http://schemas.openxmlformats.org/officeDocument/2006/relationships/ctrlProp" Target="../ctrlProps/ctrlProp221.xml"/><Relationship Id="rId23" Type="http://schemas.openxmlformats.org/officeDocument/2006/relationships/ctrlProp" Target="../ctrlProps/ctrlProp229.xml"/><Relationship Id="rId10" Type="http://schemas.openxmlformats.org/officeDocument/2006/relationships/ctrlProp" Target="../ctrlProps/ctrlProp216.xml"/><Relationship Id="rId19" Type="http://schemas.openxmlformats.org/officeDocument/2006/relationships/ctrlProp" Target="../ctrlProps/ctrlProp225.xml"/><Relationship Id="rId4" Type="http://schemas.openxmlformats.org/officeDocument/2006/relationships/ctrlProp" Target="../ctrlProps/ctrlProp210.xml"/><Relationship Id="rId9" Type="http://schemas.openxmlformats.org/officeDocument/2006/relationships/ctrlProp" Target="../ctrlProps/ctrlProp215.xml"/><Relationship Id="rId14" Type="http://schemas.openxmlformats.org/officeDocument/2006/relationships/ctrlProp" Target="../ctrlProps/ctrlProp220.xml"/><Relationship Id="rId22" Type="http://schemas.openxmlformats.org/officeDocument/2006/relationships/ctrlProp" Target="../ctrlProps/ctrlProp228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35.xml"/><Relationship Id="rId13" Type="http://schemas.openxmlformats.org/officeDocument/2006/relationships/ctrlProp" Target="../ctrlProps/ctrlProp240.xml"/><Relationship Id="rId18" Type="http://schemas.openxmlformats.org/officeDocument/2006/relationships/ctrlProp" Target="../ctrlProps/ctrlProp245.xml"/><Relationship Id="rId3" Type="http://schemas.openxmlformats.org/officeDocument/2006/relationships/vmlDrawing" Target="../drawings/vmlDrawing12.vml"/><Relationship Id="rId21" Type="http://schemas.openxmlformats.org/officeDocument/2006/relationships/ctrlProp" Target="../ctrlProps/ctrlProp248.xml"/><Relationship Id="rId7" Type="http://schemas.openxmlformats.org/officeDocument/2006/relationships/ctrlProp" Target="../ctrlProps/ctrlProp234.xml"/><Relationship Id="rId12" Type="http://schemas.openxmlformats.org/officeDocument/2006/relationships/ctrlProp" Target="../ctrlProps/ctrlProp239.xml"/><Relationship Id="rId17" Type="http://schemas.openxmlformats.org/officeDocument/2006/relationships/ctrlProp" Target="../ctrlProps/ctrlProp244.xml"/><Relationship Id="rId2" Type="http://schemas.openxmlformats.org/officeDocument/2006/relationships/drawing" Target="../drawings/drawing12.xml"/><Relationship Id="rId16" Type="http://schemas.openxmlformats.org/officeDocument/2006/relationships/ctrlProp" Target="../ctrlProps/ctrlProp243.xml"/><Relationship Id="rId20" Type="http://schemas.openxmlformats.org/officeDocument/2006/relationships/ctrlProp" Target="../ctrlProps/ctrlProp247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233.xml"/><Relationship Id="rId11" Type="http://schemas.openxmlformats.org/officeDocument/2006/relationships/ctrlProp" Target="../ctrlProps/ctrlProp238.xml"/><Relationship Id="rId24" Type="http://schemas.openxmlformats.org/officeDocument/2006/relationships/ctrlProp" Target="../ctrlProps/ctrlProp251.xml"/><Relationship Id="rId5" Type="http://schemas.openxmlformats.org/officeDocument/2006/relationships/ctrlProp" Target="../ctrlProps/ctrlProp232.xml"/><Relationship Id="rId15" Type="http://schemas.openxmlformats.org/officeDocument/2006/relationships/ctrlProp" Target="../ctrlProps/ctrlProp242.xml"/><Relationship Id="rId23" Type="http://schemas.openxmlformats.org/officeDocument/2006/relationships/ctrlProp" Target="../ctrlProps/ctrlProp250.xml"/><Relationship Id="rId10" Type="http://schemas.openxmlformats.org/officeDocument/2006/relationships/ctrlProp" Target="../ctrlProps/ctrlProp237.xml"/><Relationship Id="rId19" Type="http://schemas.openxmlformats.org/officeDocument/2006/relationships/ctrlProp" Target="../ctrlProps/ctrlProp246.xml"/><Relationship Id="rId4" Type="http://schemas.openxmlformats.org/officeDocument/2006/relationships/ctrlProp" Target="../ctrlProps/ctrlProp231.xml"/><Relationship Id="rId9" Type="http://schemas.openxmlformats.org/officeDocument/2006/relationships/ctrlProp" Target="../ctrlProps/ctrlProp236.xml"/><Relationship Id="rId14" Type="http://schemas.openxmlformats.org/officeDocument/2006/relationships/ctrlProp" Target="../ctrlProps/ctrlProp241.xml"/><Relationship Id="rId22" Type="http://schemas.openxmlformats.org/officeDocument/2006/relationships/ctrlProp" Target="../ctrlProps/ctrlProp249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6.xml"/><Relationship Id="rId13" Type="http://schemas.openxmlformats.org/officeDocument/2006/relationships/ctrlProp" Target="../ctrlProps/ctrlProp261.xml"/><Relationship Id="rId18" Type="http://schemas.openxmlformats.org/officeDocument/2006/relationships/ctrlProp" Target="../ctrlProps/ctrlProp266.xml"/><Relationship Id="rId3" Type="http://schemas.openxmlformats.org/officeDocument/2006/relationships/vmlDrawing" Target="../drawings/vmlDrawing13.vml"/><Relationship Id="rId21" Type="http://schemas.openxmlformats.org/officeDocument/2006/relationships/ctrlProp" Target="../ctrlProps/ctrlProp269.xml"/><Relationship Id="rId7" Type="http://schemas.openxmlformats.org/officeDocument/2006/relationships/ctrlProp" Target="../ctrlProps/ctrlProp255.xml"/><Relationship Id="rId12" Type="http://schemas.openxmlformats.org/officeDocument/2006/relationships/ctrlProp" Target="../ctrlProps/ctrlProp260.xml"/><Relationship Id="rId17" Type="http://schemas.openxmlformats.org/officeDocument/2006/relationships/ctrlProp" Target="../ctrlProps/ctrlProp265.xml"/><Relationship Id="rId2" Type="http://schemas.openxmlformats.org/officeDocument/2006/relationships/drawing" Target="../drawings/drawing13.xml"/><Relationship Id="rId16" Type="http://schemas.openxmlformats.org/officeDocument/2006/relationships/ctrlProp" Target="../ctrlProps/ctrlProp264.xml"/><Relationship Id="rId20" Type="http://schemas.openxmlformats.org/officeDocument/2006/relationships/ctrlProp" Target="../ctrlProps/ctrlProp268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254.xml"/><Relationship Id="rId11" Type="http://schemas.openxmlformats.org/officeDocument/2006/relationships/ctrlProp" Target="../ctrlProps/ctrlProp259.xml"/><Relationship Id="rId24" Type="http://schemas.openxmlformats.org/officeDocument/2006/relationships/ctrlProp" Target="../ctrlProps/ctrlProp272.xml"/><Relationship Id="rId5" Type="http://schemas.openxmlformats.org/officeDocument/2006/relationships/ctrlProp" Target="../ctrlProps/ctrlProp253.xml"/><Relationship Id="rId15" Type="http://schemas.openxmlformats.org/officeDocument/2006/relationships/ctrlProp" Target="../ctrlProps/ctrlProp263.xml"/><Relationship Id="rId23" Type="http://schemas.openxmlformats.org/officeDocument/2006/relationships/ctrlProp" Target="../ctrlProps/ctrlProp271.xml"/><Relationship Id="rId10" Type="http://schemas.openxmlformats.org/officeDocument/2006/relationships/ctrlProp" Target="../ctrlProps/ctrlProp258.xml"/><Relationship Id="rId19" Type="http://schemas.openxmlformats.org/officeDocument/2006/relationships/ctrlProp" Target="../ctrlProps/ctrlProp267.xml"/><Relationship Id="rId4" Type="http://schemas.openxmlformats.org/officeDocument/2006/relationships/ctrlProp" Target="../ctrlProps/ctrlProp252.xml"/><Relationship Id="rId9" Type="http://schemas.openxmlformats.org/officeDocument/2006/relationships/ctrlProp" Target="../ctrlProps/ctrlProp257.xml"/><Relationship Id="rId14" Type="http://schemas.openxmlformats.org/officeDocument/2006/relationships/ctrlProp" Target="../ctrlProps/ctrlProp262.xml"/><Relationship Id="rId22" Type="http://schemas.openxmlformats.org/officeDocument/2006/relationships/ctrlProp" Target="../ctrlProps/ctrlProp270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7.xml"/><Relationship Id="rId13" Type="http://schemas.openxmlformats.org/officeDocument/2006/relationships/ctrlProp" Target="../ctrlProps/ctrlProp282.xml"/><Relationship Id="rId18" Type="http://schemas.openxmlformats.org/officeDocument/2006/relationships/ctrlProp" Target="../ctrlProps/ctrlProp287.xml"/><Relationship Id="rId3" Type="http://schemas.openxmlformats.org/officeDocument/2006/relationships/vmlDrawing" Target="../drawings/vmlDrawing14.vml"/><Relationship Id="rId21" Type="http://schemas.openxmlformats.org/officeDocument/2006/relationships/ctrlProp" Target="../ctrlProps/ctrlProp290.xml"/><Relationship Id="rId7" Type="http://schemas.openxmlformats.org/officeDocument/2006/relationships/ctrlProp" Target="../ctrlProps/ctrlProp276.xml"/><Relationship Id="rId12" Type="http://schemas.openxmlformats.org/officeDocument/2006/relationships/ctrlProp" Target="../ctrlProps/ctrlProp281.xml"/><Relationship Id="rId17" Type="http://schemas.openxmlformats.org/officeDocument/2006/relationships/ctrlProp" Target="../ctrlProps/ctrlProp286.xml"/><Relationship Id="rId2" Type="http://schemas.openxmlformats.org/officeDocument/2006/relationships/drawing" Target="../drawings/drawing14.xml"/><Relationship Id="rId16" Type="http://schemas.openxmlformats.org/officeDocument/2006/relationships/ctrlProp" Target="../ctrlProps/ctrlProp285.xml"/><Relationship Id="rId20" Type="http://schemas.openxmlformats.org/officeDocument/2006/relationships/ctrlProp" Target="../ctrlProps/ctrlProp289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275.xml"/><Relationship Id="rId11" Type="http://schemas.openxmlformats.org/officeDocument/2006/relationships/ctrlProp" Target="../ctrlProps/ctrlProp280.xml"/><Relationship Id="rId24" Type="http://schemas.openxmlformats.org/officeDocument/2006/relationships/ctrlProp" Target="../ctrlProps/ctrlProp293.xml"/><Relationship Id="rId5" Type="http://schemas.openxmlformats.org/officeDocument/2006/relationships/ctrlProp" Target="../ctrlProps/ctrlProp274.xml"/><Relationship Id="rId15" Type="http://schemas.openxmlformats.org/officeDocument/2006/relationships/ctrlProp" Target="../ctrlProps/ctrlProp284.xml"/><Relationship Id="rId23" Type="http://schemas.openxmlformats.org/officeDocument/2006/relationships/ctrlProp" Target="../ctrlProps/ctrlProp292.xml"/><Relationship Id="rId10" Type="http://schemas.openxmlformats.org/officeDocument/2006/relationships/ctrlProp" Target="../ctrlProps/ctrlProp279.xml"/><Relationship Id="rId19" Type="http://schemas.openxmlformats.org/officeDocument/2006/relationships/ctrlProp" Target="../ctrlProps/ctrlProp288.xml"/><Relationship Id="rId4" Type="http://schemas.openxmlformats.org/officeDocument/2006/relationships/ctrlProp" Target="../ctrlProps/ctrlProp273.xml"/><Relationship Id="rId9" Type="http://schemas.openxmlformats.org/officeDocument/2006/relationships/ctrlProp" Target="../ctrlProps/ctrlProp278.xml"/><Relationship Id="rId14" Type="http://schemas.openxmlformats.org/officeDocument/2006/relationships/ctrlProp" Target="../ctrlProps/ctrlProp283.xml"/><Relationship Id="rId22" Type="http://schemas.openxmlformats.org/officeDocument/2006/relationships/ctrlProp" Target="../ctrlProps/ctrlProp291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8.xml"/><Relationship Id="rId13" Type="http://schemas.openxmlformats.org/officeDocument/2006/relationships/ctrlProp" Target="../ctrlProps/ctrlProp303.xml"/><Relationship Id="rId18" Type="http://schemas.openxmlformats.org/officeDocument/2006/relationships/ctrlProp" Target="../ctrlProps/ctrlProp308.xml"/><Relationship Id="rId3" Type="http://schemas.openxmlformats.org/officeDocument/2006/relationships/vmlDrawing" Target="../drawings/vmlDrawing15.vml"/><Relationship Id="rId21" Type="http://schemas.openxmlformats.org/officeDocument/2006/relationships/ctrlProp" Target="../ctrlProps/ctrlProp311.xml"/><Relationship Id="rId7" Type="http://schemas.openxmlformats.org/officeDocument/2006/relationships/ctrlProp" Target="../ctrlProps/ctrlProp297.xml"/><Relationship Id="rId12" Type="http://schemas.openxmlformats.org/officeDocument/2006/relationships/ctrlProp" Target="../ctrlProps/ctrlProp302.xml"/><Relationship Id="rId17" Type="http://schemas.openxmlformats.org/officeDocument/2006/relationships/ctrlProp" Target="../ctrlProps/ctrlProp307.xml"/><Relationship Id="rId2" Type="http://schemas.openxmlformats.org/officeDocument/2006/relationships/drawing" Target="../drawings/drawing15.xml"/><Relationship Id="rId16" Type="http://schemas.openxmlformats.org/officeDocument/2006/relationships/ctrlProp" Target="../ctrlProps/ctrlProp306.xml"/><Relationship Id="rId20" Type="http://schemas.openxmlformats.org/officeDocument/2006/relationships/ctrlProp" Target="../ctrlProps/ctrlProp310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296.xml"/><Relationship Id="rId11" Type="http://schemas.openxmlformats.org/officeDocument/2006/relationships/ctrlProp" Target="../ctrlProps/ctrlProp301.xml"/><Relationship Id="rId24" Type="http://schemas.openxmlformats.org/officeDocument/2006/relationships/ctrlProp" Target="../ctrlProps/ctrlProp314.xml"/><Relationship Id="rId5" Type="http://schemas.openxmlformats.org/officeDocument/2006/relationships/ctrlProp" Target="../ctrlProps/ctrlProp295.xml"/><Relationship Id="rId15" Type="http://schemas.openxmlformats.org/officeDocument/2006/relationships/ctrlProp" Target="../ctrlProps/ctrlProp305.xml"/><Relationship Id="rId23" Type="http://schemas.openxmlformats.org/officeDocument/2006/relationships/ctrlProp" Target="../ctrlProps/ctrlProp313.xml"/><Relationship Id="rId10" Type="http://schemas.openxmlformats.org/officeDocument/2006/relationships/ctrlProp" Target="../ctrlProps/ctrlProp300.xml"/><Relationship Id="rId19" Type="http://schemas.openxmlformats.org/officeDocument/2006/relationships/ctrlProp" Target="../ctrlProps/ctrlProp309.xml"/><Relationship Id="rId4" Type="http://schemas.openxmlformats.org/officeDocument/2006/relationships/ctrlProp" Target="../ctrlProps/ctrlProp294.xml"/><Relationship Id="rId9" Type="http://schemas.openxmlformats.org/officeDocument/2006/relationships/ctrlProp" Target="../ctrlProps/ctrlProp299.xml"/><Relationship Id="rId14" Type="http://schemas.openxmlformats.org/officeDocument/2006/relationships/ctrlProp" Target="../ctrlProps/ctrlProp304.xml"/><Relationship Id="rId22" Type="http://schemas.openxmlformats.org/officeDocument/2006/relationships/ctrlProp" Target="../ctrlProps/ctrlProp312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19.xml"/><Relationship Id="rId13" Type="http://schemas.openxmlformats.org/officeDocument/2006/relationships/ctrlProp" Target="../ctrlProps/ctrlProp324.xml"/><Relationship Id="rId18" Type="http://schemas.openxmlformats.org/officeDocument/2006/relationships/ctrlProp" Target="../ctrlProps/ctrlProp329.xml"/><Relationship Id="rId3" Type="http://schemas.openxmlformats.org/officeDocument/2006/relationships/vmlDrawing" Target="../drawings/vmlDrawing16.vml"/><Relationship Id="rId21" Type="http://schemas.openxmlformats.org/officeDocument/2006/relationships/ctrlProp" Target="../ctrlProps/ctrlProp332.xml"/><Relationship Id="rId7" Type="http://schemas.openxmlformats.org/officeDocument/2006/relationships/ctrlProp" Target="../ctrlProps/ctrlProp318.xml"/><Relationship Id="rId12" Type="http://schemas.openxmlformats.org/officeDocument/2006/relationships/ctrlProp" Target="../ctrlProps/ctrlProp323.xml"/><Relationship Id="rId17" Type="http://schemas.openxmlformats.org/officeDocument/2006/relationships/ctrlProp" Target="../ctrlProps/ctrlProp328.xml"/><Relationship Id="rId2" Type="http://schemas.openxmlformats.org/officeDocument/2006/relationships/drawing" Target="../drawings/drawing16.xml"/><Relationship Id="rId16" Type="http://schemas.openxmlformats.org/officeDocument/2006/relationships/ctrlProp" Target="../ctrlProps/ctrlProp327.xml"/><Relationship Id="rId20" Type="http://schemas.openxmlformats.org/officeDocument/2006/relationships/ctrlProp" Target="../ctrlProps/ctrlProp331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317.xml"/><Relationship Id="rId11" Type="http://schemas.openxmlformats.org/officeDocument/2006/relationships/ctrlProp" Target="../ctrlProps/ctrlProp322.xml"/><Relationship Id="rId24" Type="http://schemas.openxmlformats.org/officeDocument/2006/relationships/ctrlProp" Target="../ctrlProps/ctrlProp335.xml"/><Relationship Id="rId5" Type="http://schemas.openxmlformats.org/officeDocument/2006/relationships/ctrlProp" Target="../ctrlProps/ctrlProp316.xml"/><Relationship Id="rId15" Type="http://schemas.openxmlformats.org/officeDocument/2006/relationships/ctrlProp" Target="../ctrlProps/ctrlProp326.xml"/><Relationship Id="rId23" Type="http://schemas.openxmlformats.org/officeDocument/2006/relationships/ctrlProp" Target="../ctrlProps/ctrlProp334.xml"/><Relationship Id="rId10" Type="http://schemas.openxmlformats.org/officeDocument/2006/relationships/ctrlProp" Target="../ctrlProps/ctrlProp321.xml"/><Relationship Id="rId19" Type="http://schemas.openxmlformats.org/officeDocument/2006/relationships/ctrlProp" Target="../ctrlProps/ctrlProp330.xml"/><Relationship Id="rId4" Type="http://schemas.openxmlformats.org/officeDocument/2006/relationships/ctrlProp" Target="../ctrlProps/ctrlProp315.xml"/><Relationship Id="rId9" Type="http://schemas.openxmlformats.org/officeDocument/2006/relationships/ctrlProp" Target="../ctrlProps/ctrlProp320.xml"/><Relationship Id="rId14" Type="http://schemas.openxmlformats.org/officeDocument/2006/relationships/ctrlProp" Target="../ctrlProps/ctrlProp325.xml"/><Relationship Id="rId22" Type="http://schemas.openxmlformats.org/officeDocument/2006/relationships/ctrlProp" Target="../ctrlProps/ctrlProp333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40.xml"/><Relationship Id="rId13" Type="http://schemas.openxmlformats.org/officeDocument/2006/relationships/ctrlProp" Target="../ctrlProps/ctrlProp345.xml"/><Relationship Id="rId18" Type="http://schemas.openxmlformats.org/officeDocument/2006/relationships/ctrlProp" Target="../ctrlProps/ctrlProp350.xml"/><Relationship Id="rId3" Type="http://schemas.openxmlformats.org/officeDocument/2006/relationships/vmlDrawing" Target="../drawings/vmlDrawing17.vml"/><Relationship Id="rId21" Type="http://schemas.openxmlformats.org/officeDocument/2006/relationships/ctrlProp" Target="../ctrlProps/ctrlProp353.xml"/><Relationship Id="rId7" Type="http://schemas.openxmlformats.org/officeDocument/2006/relationships/ctrlProp" Target="../ctrlProps/ctrlProp339.xml"/><Relationship Id="rId12" Type="http://schemas.openxmlformats.org/officeDocument/2006/relationships/ctrlProp" Target="../ctrlProps/ctrlProp344.xml"/><Relationship Id="rId17" Type="http://schemas.openxmlformats.org/officeDocument/2006/relationships/ctrlProp" Target="../ctrlProps/ctrlProp349.xml"/><Relationship Id="rId2" Type="http://schemas.openxmlformats.org/officeDocument/2006/relationships/drawing" Target="../drawings/drawing17.xml"/><Relationship Id="rId16" Type="http://schemas.openxmlformats.org/officeDocument/2006/relationships/ctrlProp" Target="../ctrlProps/ctrlProp348.xml"/><Relationship Id="rId20" Type="http://schemas.openxmlformats.org/officeDocument/2006/relationships/ctrlProp" Target="../ctrlProps/ctrlProp352.xml"/><Relationship Id="rId1" Type="http://schemas.openxmlformats.org/officeDocument/2006/relationships/printerSettings" Target="../printerSettings/printerSettings17.bin"/><Relationship Id="rId6" Type="http://schemas.openxmlformats.org/officeDocument/2006/relationships/ctrlProp" Target="../ctrlProps/ctrlProp338.xml"/><Relationship Id="rId11" Type="http://schemas.openxmlformats.org/officeDocument/2006/relationships/ctrlProp" Target="../ctrlProps/ctrlProp343.xml"/><Relationship Id="rId24" Type="http://schemas.openxmlformats.org/officeDocument/2006/relationships/ctrlProp" Target="../ctrlProps/ctrlProp356.xml"/><Relationship Id="rId5" Type="http://schemas.openxmlformats.org/officeDocument/2006/relationships/ctrlProp" Target="../ctrlProps/ctrlProp337.xml"/><Relationship Id="rId15" Type="http://schemas.openxmlformats.org/officeDocument/2006/relationships/ctrlProp" Target="../ctrlProps/ctrlProp347.xml"/><Relationship Id="rId23" Type="http://schemas.openxmlformats.org/officeDocument/2006/relationships/ctrlProp" Target="../ctrlProps/ctrlProp355.xml"/><Relationship Id="rId10" Type="http://schemas.openxmlformats.org/officeDocument/2006/relationships/ctrlProp" Target="../ctrlProps/ctrlProp342.xml"/><Relationship Id="rId19" Type="http://schemas.openxmlformats.org/officeDocument/2006/relationships/ctrlProp" Target="../ctrlProps/ctrlProp351.xml"/><Relationship Id="rId4" Type="http://schemas.openxmlformats.org/officeDocument/2006/relationships/ctrlProp" Target="../ctrlProps/ctrlProp336.xml"/><Relationship Id="rId9" Type="http://schemas.openxmlformats.org/officeDocument/2006/relationships/ctrlProp" Target="../ctrlProps/ctrlProp341.xml"/><Relationship Id="rId14" Type="http://schemas.openxmlformats.org/officeDocument/2006/relationships/ctrlProp" Target="../ctrlProps/ctrlProp346.xml"/><Relationship Id="rId22" Type="http://schemas.openxmlformats.org/officeDocument/2006/relationships/ctrlProp" Target="../ctrlProps/ctrlProp354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61.xml"/><Relationship Id="rId13" Type="http://schemas.openxmlformats.org/officeDocument/2006/relationships/ctrlProp" Target="../ctrlProps/ctrlProp366.xml"/><Relationship Id="rId18" Type="http://schemas.openxmlformats.org/officeDocument/2006/relationships/ctrlProp" Target="../ctrlProps/ctrlProp371.xml"/><Relationship Id="rId3" Type="http://schemas.openxmlformats.org/officeDocument/2006/relationships/vmlDrawing" Target="../drawings/vmlDrawing18.vml"/><Relationship Id="rId21" Type="http://schemas.openxmlformats.org/officeDocument/2006/relationships/ctrlProp" Target="../ctrlProps/ctrlProp374.xml"/><Relationship Id="rId7" Type="http://schemas.openxmlformats.org/officeDocument/2006/relationships/ctrlProp" Target="../ctrlProps/ctrlProp360.xml"/><Relationship Id="rId12" Type="http://schemas.openxmlformats.org/officeDocument/2006/relationships/ctrlProp" Target="../ctrlProps/ctrlProp365.xml"/><Relationship Id="rId17" Type="http://schemas.openxmlformats.org/officeDocument/2006/relationships/ctrlProp" Target="../ctrlProps/ctrlProp370.xml"/><Relationship Id="rId2" Type="http://schemas.openxmlformats.org/officeDocument/2006/relationships/drawing" Target="../drawings/drawing18.xml"/><Relationship Id="rId16" Type="http://schemas.openxmlformats.org/officeDocument/2006/relationships/ctrlProp" Target="../ctrlProps/ctrlProp369.xml"/><Relationship Id="rId20" Type="http://schemas.openxmlformats.org/officeDocument/2006/relationships/ctrlProp" Target="../ctrlProps/ctrlProp373.xml"/><Relationship Id="rId1" Type="http://schemas.openxmlformats.org/officeDocument/2006/relationships/printerSettings" Target="../printerSettings/printerSettings18.bin"/><Relationship Id="rId6" Type="http://schemas.openxmlformats.org/officeDocument/2006/relationships/ctrlProp" Target="../ctrlProps/ctrlProp359.xml"/><Relationship Id="rId11" Type="http://schemas.openxmlformats.org/officeDocument/2006/relationships/ctrlProp" Target="../ctrlProps/ctrlProp364.xml"/><Relationship Id="rId24" Type="http://schemas.openxmlformats.org/officeDocument/2006/relationships/ctrlProp" Target="../ctrlProps/ctrlProp377.xml"/><Relationship Id="rId5" Type="http://schemas.openxmlformats.org/officeDocument/2006/relationships/ctrlProp" Target="../ctrlProps/ctrlProp358.xml"/><Relationship Id="rId15" Type="http://schemas.openxmlformats.org/officeDocument/2006/relationships/ctrlProp" Target="../ctrlProps/ctrlProp368.xml"/><Relationship Id="rId23" Type="http://schemas.openxmlformats.org/officeDocument/2006/relationships/ctrlProp" Target="../ctrlProps/ctrlProp376.xml"/><Relationship Id="rId10" Type="http://schemas.openxmlformats.org/officeDocument/2006/relationships/ctrlProp" Target="../ctrlProps/ctrlProp363.xml"/><Relationship Id="rId19" Type="http://schemas.openxmlformats.org/officeDocument/2006/relationships/ctrlProp" Target="../ctrlProps/ctrlProp372.xml"/><Relationship Id="rId4" Type="http://schemas.openxmlformats.org/officeDocument/2006/relationships/ctrlProp" Target="../ctrlProps/ctrlProp357.xml"/><Relationship Id="rId9" Type="http://schemas.openxmlformats.org/officeDocument/2006/relationships/ctrlProp" Target="../ctrlProps/ctrlProp362.xml"/><Relationship Id="rId14" Type="http://schemas.openxmlformats.org/officeDocument/2006/relationships/ctrlProp" Target="../ctrlProps/ctrlProp367.xml"/><Relationship Id="rId22" Type="http://schemas.openxmlformats.org/officeDocument/2006/relationships/ctrlProp" Target="../ctrlProps/ctrlProp375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82.xml"/><Relationship Id="rId13" Type="http://schemas.openxmlformats.org/officeDocument/2006/relationships/ctrlProp" Target="../ctrlProps/ctrlProp387.xml"/><Relationship Id="rId18" Type="http://schemas.openxmlformats.org/officeDocument/2006/relationships/ctrlProp" Target="../ctrlProps/ctrlProp392.xml"/><Relationship Id="rId26" Type="http://schemas.openxmlformats.org/officeDocument/2006/relationships/ctrlProp" Target="../ctrlProps/ctrlProp400.xml"/><Relationship Id="rId3" Type="http://schemas.openxmlformats.org/officeDocument/2006/relationships/vmlDrawing" Target="../drawings/vmlDrawing19.vml"/><Relationship Id="rId21" Type="http://schemas.openxmlformats.org/officeDocument/2006/relationships/ctrlProp" Target="../ctrlProps/ctrlProp395.xml"/><Relationship Id="rId7" Type="http://schemas.openxmlformats.org/officeDocument/2006/relationships/ctrlProp" Target="../ctrlProps/ctrlProp381.xml"/><Relationship Id="rId12" Type="http://schemas.openxmlformats.org/officeDocument/2006/relationships/ctrlProp" Target="../ctrlProps/ctrlProp386.xml"/><Relationship Id="rId17" Type="http://schemas.openxmlformats.org/officeDocument/2006/relationships/ctrlProp" Target="../ctrlProps/ctrlProp391.xml"/><Relationship Id="rId25" Type="http://schemas.openxmlformats.org/officeDocument/2006/relationships/ctrlProp" Target="../ctrlProps/ctrlProp399.xml"/><Relationship Id="rId2" Type="http://schemas.openxmlformats.org/officeDocument/2006/relationships/drawing" Target="../drawings/drawing19.xml"/><Relationship Id="rId16" Type="http://schemas.openxmlformats.org/officeDocument/2006/relationships/ctrlProp" Target="../ctrlProps/ctrlProp390.xml"/><Relationship Id="rId20" Type="http://schemas.openxmlformats.org/officeDocument/2006/relationships/ctrlProp" Target="../ctrlProps/ctrlProp394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380.xml"/><Relationship Id="rId11" Type="http://schemas.openxmlformats.org/officeDocument/2006/relationships/ctrlProp" Target="../ctrlProps/ctrlProp385.xml"/><Relationship Id="rId24" Type="http://schemas.openxmlformats.org/officeDocument/2006/relationships/ctrlProp" Target="../ctrlProps/ctrlProp398.xml"/><Relationship Id="rId5" Type="http://schemas.openxmlformats.org/officeDocument/2006/relationships/ctrlProp" Target="../ctrlProps/ctrlProp379.xml"/><Relationship Id="rId15" Type="http://schemas.openxmlformats.org/officeDocument/2006/relationships/ctrlProp" Target="../ctrlProps/ctrlProp389.xml"/><Relationship Id="rId23" Type="http://schemas.openxmlformats.org/officeDocument/2006/relationships/ctrlProp" Target="../ctrlProps/ctrlProp397.xml"/><Relationship Id="rId10" Type="http://schemas.openxmlformats.org/officeDocument/2006/relationships/ctrlProp" Target="../ctrlProps/ctrlProp384.xml"/><Relationship Id="rId19" Type="http://schemas.openxmlformats.org/officeDocument/2006/relationships/ctrlProp" Target="../ctrlProps/ctrlProp393.xml"/><Relationship Id="rId4" Type="http://schemas.openxmlformats.org/officeDocument/2006/relationships/ctrlProp" Target="../ctrlProps/ctrlProp378.xml"/><Relationship Id="rId9" Type="http://schemas.openxmlformats.org/officeDocument/2006/relationships/ctrlProp" Target="../ctrlProps/ctrlProp383.xml"/><Relationship Id="rId14" Type="http://schemas.openxmlformats.org/officeDocument/2006/relationships/ctrlProp" Target="../ctrlProps/ctrlProp388.xml"/><Relationship Id="rId22" Type="http://schemas.openxmlformats.org/officeDocument/2006/relationships/ctrlProp" Target="../ctrlProps/ctrlProp396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24" Type="http://schemas.openxmlformats.org/officeDocument/2006/relationships/ctrlProp" Target="../ctrlProps/ctrlProp41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23" Type="http://schemas.openxmlformats.org/officeDocument/2006/relationships/ctrlProp" Target="../ctrlProps/ctrlProp40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Relationship Id="rId22" Type="http://schemas.openxmlformats.org/officeDocument/2006/relationships/ctrlProp" Target="../ctrlProps/ctrlProp39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05.xml"/><Relationship Id="rId13" Type="http://schemas.openxmlformats.org/officeDocument/2006/relationships/ctrlProp" Target="../ctrlProps/ctrlProp410.xml"/><Relationship Id="rId18" Type="http://schemas.openxmlformats.org/officeDocument/2006/relationships/ctrlProp" Target="../ctrlProps/ctrlProp415.xml"/><Relationship Id="rId26" Type="http://schemas.openxmlformats.org/officeDocument/2006/relationships/ctrlProp" Target="../ctrlProps/ctrlProp423.xml"/><Relationship Id="rId3" Type="http://schemas.openxmlformats.org/officeDocument/2006/relationships/vmlDrawing" Target="../drawings/vmlDrawing20.vml"/><Relationship Id="rId21" Type="http://schemas.openxmlformats.org/officeDocument/2006/relationships/ctrlProp" Target="../ctrlProps/ctrlProp418.xml"/><Relationship Id="rId7" Type="http://schemas.openxmlformats.org/officeDocument/2006/relationships/ctrlProp" Target="../ctrlProps/ctrlProp404.xml"/><Relationship Id="rId12" Type="http://schemas.openxmlformats.org/officeDocument/2006/relationships/ctrlProp" Target="../ctrlProps/ctrlProp409.xml"/><Relationship Id="rId17" Type="http://schemas.openxmlformats.org/officeDocument/2006/relationships/ctrlProp" Target="../ctrlProps/ctrlProp414.xml"/><Relationship Id="rId25" Type="http://schemas.openxmlformats.org/officeDocument/2006/relationships/ctrlProp" Target="../ctrlProps/ctrlProp422.xml"/><Relationship Id="rId2" Type="http://schemas.openxmlformats.org/officeDocument/2006/relationships/drawing" Target="../drawings/drawing20.xml"/><Relationship Id="rId16" Type="http://schemas.openxmlformats.org/officeDocument/2006/relationships/ctrlProp" Target="../ctrlProps/ctrlProp413.xml"/><Relationship Id="rId20" Type="http://schemas.openxmlformats.org/officeDocument/2006/relationships/ctrlProp" Target="../ctrlProps/ctrlProp417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403.xml"/><Relationship Id="rId11" Type="http://schemas.openxmlformats.org/officeDocument/2006/relationships/ctrlProp" Target="../ctrlProps/ctrlProp408.xml"/><Relationship Id="rId24" Type="http://schemas.openxmlformats.org/officeDocument/2006/relationships/ctrlProp" Target="../ctrlProps/ctrlProp421.xml"/><Relationship Id="rId5" Type="http://schemas.openxmlformats.org/officeDocument/2006/relationships/ctrlProp" Target="../ctrlProps/ctrlProp402.xml"/><Relationship Id="rId15" Type="http://schemas.openxmlformats.org/officeDocument/2006/relationships/ctrlProp" Target="../ctrlProps/ctrlProp412.xml"/><Relationship Id="rId23" Type="http://schemas.openxmlformats.org/officeDocument/2006/relationships/ctrlProp" Target="../ctrlProps/ctrlProp420.xml"/><Relationship Id="rId10" Type="http://schemas.openxmlformats.org/officeDocument/2006/relationships/ctrlProp" Target="../ctrlProps/ctrlProp407.xml"/><Relationship Id="rId19" Type="http://schemas.openxmlformats.org/officeDocument/2006/relationships/ctrlProp" Target="../ctrlProps/ctrlProp416.xml"/><Relationship Id="rId4" Type="http://schemas.openxmlformats.org/officeDocument/2006/relationships/ctrlProp" Target="../ctrlProps/ctrlProp401.xml"/><Relationship Id="rId9" Type="http://schemas.openxmlformats.org/officeDocument/2006/relationships/ctrlProp" Target="../ctrlProps/ctrlProp406.xml"/><Relationship Id="rId14" Type="http://schemas.openxmlformats.org/officeDocument/2006/relationships/ctrlProp" Target="../ctrlProps/ctrlProp411.xml"/><Relationship Id="rId22" Type="http://schemas.openxmlformats.org/officeDocument/2006/relationships/ctrlProp" Target="../ctrlProps/ctrlProp419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28.xml"/><Relationship Id="rId13" Type="http://schemas.openxmlformats.org/officeDocument/2006/relationships/ctrlProp" Target="../ctrlProps/ctrlProp433.xml"/><Relationship Id="rId18" Type="http://schemas.openxmlformats.org/officeDocument/2006/relationships/ctrlProp" Target="../ctrlProps/ctrlProp438.xml"/><Relationship Id="rId26" Type="http://schemas.openxmlformats.org/officeDocument/2006/relationships/ctrlProp" Target="../ctrlProps/ctrlProp446.xml"/><Relationship Id="rId3" Type="http://schemas.openxmlformats.org/officeDocument/2006/relationships/vmlDrawing" Target="../drawings/vmlDrawing21.vml"/><Relationship Id="rId21" Type="http://schemas.openxmlformats.org/officeDocument/2006/relationships/ctrlProp" Target="../ctrlProps/ctrlProp441.xml"/><Relationship Id="rId7" Type="http://schemas.openxmlformats.org/officeDocument/2006/relationships/ctrlProp" Target="../ctrlProps/ctrlProp427.xml"/><Relationship Id="rId12" Type="http://schemas.openxmlformats.org/officeDocument/2006/relationships/ctrlProp" Target="../ctrlProps/ctrlProp432.xml"/><Relationship Id="rId17" Type="http://schemas.openxmlformats.org/officeDocument/2006/relationships/ctrlProp" Target="../ctrlProps/ctrlProp437.xml"/><Relationship Id="rId25" Type="http://schemas.openxmlformats.org/officeDocument/2006/relationships/ctrlProp" Target="../ctrlProps/ctrlProp445.xml"/><Relationship Id="rId2" Type="http://schemas.openxmlformats.org/officeDocument/2006/relationships/drawing" Target="../drawings/drawing21.xml"/><Relationship Id="rId16" Type="http://schemas.openxmlformats.org/officeDocument/2006/relationships/ctrlProp" Target="../ctrlProps/ctrlProp436.xml"/><Relationship Id="rId20" Type="http://schemas.openxmlformats.org/officeDocument/2006/relationships/ctrlProp" Target="../ctrlProps/ctrlProp440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426.xml"/><Relationship Id="rId11" Type="http://schemas.openxmlformats.org/officeDocument/2006/relationships/ctrlProp" Target="../ctrlProps/ctrlProp431.xml"/><Relationship Id="rId24" Type="http://schemas.openxmlformats.org/officeDocument/2006/relationships/ctrlProp" Target="../ctrlProps/ctrlProp444.xml"/><Relationship Id="rId5" Type="http://schemas.openxmlformats.org/officeDocument/2006/relationships/ctrlProp" Target="../ctrlProps/ctrlProp425.xml"/><Relationship Id="rId15" Type="http://schemas.openxmlformats.org/officeDocument/2006/relationships/ctrlProp" Target="../ctrlProps/ctrlProp435.xml"/><Relationship Id="rId23" Type="http://schemas.openxmlformats.org/officeDocument/2006/relationships/ctrlProp" Target="../ctrlProps/ctrlProp443.xml"/><Relationship Id="rId10" Type="http://schemas.openxmlformats.org/officeDocument/2006/relationships/ctrlProp" Target="../ctrlProps/ctrlProp430.xml"/><Relationship Id="rId19" Type="http://schemas.openxmlformats.org/officeDocument/2006/relationships/ctrlProp" Target="../ctrlProps/ctrlProp439.xml"/><Relationship Id="rId4" Type="http://schemas.openxmlformats.org/officeDocument/2006/relationships/ctrlProp" Target="../ctrlProps/ctrlProp424.xml"/><Relationship Id="rId9" Type="http://schemas.openxmlformats.org/officeDocument/2006/relationships/ctrlProp" Target="../ctrlProps/ctrlProp429.xml"/><Relationship Id="rId14" Type="http://schemas.openxmlformats.org/officeDocument/2006/relationships/ctrlProp" Target="../ctrlProps/ctrlProp434.xml"/><Relationship Id="rId22" Type="http://schemas.openxmlformats.org/officeDocument/2006/relationships/ctrlProp" Target="../ctrlProps/ctrlProp442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51.xml"/><Relationship Id="rId13" Type="http://schemas.openxmlformats.org/officeDocument/2006/relationships/ctrlProp" Target="../ctrlProps/ctrlProp456.xml"/><Relationship Id="rId18" Type="http://schemas.openxmlformats.org/officeDocument/2006/relationships/ctrlProp" Target="../ctrlProps/ctrlProp461.xml"/><Relationship Id="rId26" Type="http://schemas.openxmlformats.org/officeDocument/2006/relationships/ctrlProp" Target="../ctrlProps/ctrlProp469.xml"/><Relationship Id="rId3" Type="http://schemas.openxmlformats.org/officeDocument/2006/relationships/vmlDrawing" Target="../drawings/vmlDrawing22.vml"/><Relationship Id="rId21" Type="http://schemas.openxmlformats.org/officeDocument/2006/relationships/ctrlProp" Target="../ctrlProps/ctrlProp464.xml"/><Relationship Id="rId7" Type="http://schemas.openxmlformats.org/officeDocument/2006/relationships/ctrlProp" Target="../ctrlProps/ctrlProp450.xml"/><Relationship Id="rId12" Type="http://schemas.openxmlformats.org/officeDocument/2006/relationships/ctrlProp" Target="../ctrlProps/ctrlProp455.xml"/><Relationship Id="rId17" Type="http://schemas.openxmlformats.org/officeDocument/2006/relationships/ctrlProp" Target="../ctrlProps/ctrlProp460.xml"/><Relationship Id="rId25" Type="http://schemas.openxmlformats.org/officeDocument/2006/relationships/ctrlProp" Target="../ctrlProps/ctrlProp468.xml"/><Relationship Id="rId2" Type="http://schemas.openxmlformats.org/officeDocument/2006/relationships/drawing" Target="../drawings/drawing22.xml"/><Relationship Id="rId16" Type="http://schemas.openxmlformats.org/officeDocument/2006/relationships/ctrlProp" Target="../ctrlProps/ctrlProp459.xml"/><Relationship Id="rId20" Type="http://schemas.openxmlformats.org/officeDocument/2006/relationships/ctrlProp" Target="../ctrlProps/ctrlProp463.xml"/><Relationship Id="rId29" Type="http://schemas.openxmlformats.org/officeDocument/2006/relationships/ctrlProp" Target="../ctrlProps/ctrlProp472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449.xml"/><Relationship Id="rId11" Type="http://schemas.openxmlformats.org/officeDocument/2006/relationships/ctrlProp" Target="../ctrlProps/ctrlProp454.xml"/><Relationship Id="rId24" Type="http://schemas.openxmlformats.org/officeDocument/2006/relationships/ctrlProp" Target="../ctrlProps/ctrlProp467.xml"/><Relationship Id="rId32" Type="http://schemas.openxmlformats.org/officeDocument/2006/relationships/ctrlProp" Target="../ctrlProps/ctrlProp475.xml"/><Relationship Id="rId5" Type="http://schemas.openxmlformats.org/officeDocument/2006/relationships/ctrlProp" Target="../ctrlProps/ctrlProp448.xml"/><Relationship Id="rId15" Type="http://schemas.openxmlformats.org/officeDocument/2006/relationships/ctrlProp" Target="../ctrlProps/ctrlProp458.xml"/><Relationship Id="rId23" Type="http://schemas.openxmlformats.org/officeDocument/2006/relationships/ctrlProp" Target="../ctrlProps/ctrlProp466.xml"/><Relationship Id="rId28" Type="http://schemas.openxmlformats.org/officeDocument/2006/relationships/ctrlProp" Target="../ctrlProps/ctrlProp471.xml"/><Relationship Id="rId10" Type="http://schemas.openxmlformats.org/officeDocument/2006/relationships/ctrlProp" Target="../ctrlProps/ctrlProp453.xml"/><Relationship Id="rId19" Type="http://schemas.openxmlformats.org/officeDocument/2006/relationships/ctrlProp" Target="../ctrlProps/ctrlProp462.xml"/><Relationship Id="rId31" Type="http://schemas.openxmlformats.org/officeDocument/2006/relationships/ctrlProp" Target="../ctrlProps/ctrlProp474.xml"/><Relationship Id="rId4" Type="http://schemas.openxmlformats.org/officeDocument/2006/relationships/ctrlProp" Target="../ctrlProps/ctrlProp447.xml"/><Relationship Id="rId9" Type="http://schemas.openxmlformats.org/officeDocument/2006/relationships/ctrlProp" Target="../ctrlProps/ctrlProp452.xml"/><Relationship Id="rId14" Type="http://schemas.openxmlformats.org/officeDocument/2006/relationships/ctrlProp" Target="../ctrlProps/ctrlProp457.xml"/><Relationship Id="rId22" Type="http://schemas.openxmlformats.org/officeDocument/2006/relationships/ctrlProp" Target="../ctrlProps/ctrlProp465.xml"/><Relationship Id="rId27" Type="http://schemas.openxmlformats.org/officeDocument/2006/relationships/ctrlProp" Target="../ctrlProps/ctrlProp470.xml"/><Relationship Id="rId30" Type="http://schemas.openxmlformats.org/officeDocument/2006/relationships/ctrlProp" Target="../ctrlProps/ctrlProp473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80.xml"/><Relationship Id="rId3" Type="http://schemas.openxmlformats.org/officeDocument/2006/relationships/vmlDrawing" Target="../drawings/vmlDrawing23.vml"/><Relationship Id="rId7" Type="http://schemas.openxmlformats.org/officeDocument/2006/relationships/ctrlProp" Target="../ctrlProps/ctrlProp479.xml"/><Relationship Id="rId12" Type="http://schemas.openxmlformats.org/officeDocument/2006/relationships/ctrlProp" Target="../ctrlProps/ctrlProp484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ctrlProp" Target="../ctrlProps/ctrlProp478.xml"/><Relationship Id="rId11" Type="http://schemas.openxmlformats.org/officeDocument/2006/relationships/ctrlProp" Target="../ctrlProps/ctrlProp483.xml"/><Relationship Id="rId5" Type="http://schemas.openxmlformats.org/officeDocument/2006/relationships/ctrlProp" Target="../ctrlProps/ctrlProp477.xml"/><Relationship Id="rId10" Type="http://schemas.openxmlformats.org/officeDocument/2006/relationships/ctrlProp" Target="../ctrlProps/ctrlProp482.xml"/><Relationship Id="rId4" Type="http://schemas.openxmlformats.org/officeDocument/2006/relationships/ctrlProp" Target="../ctrlProps/ctrlProp476.xml"/><Relationship Id="rId9" Type="http://schemas.openxmlformats.org/officeDocument/2006/relationships/ctrlProp" Target="../ctrlProps/ctrlProp48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5" Type="http://schemas.openxmlformats.org/officeDocument/2006/relationships/ctrlProp" Target="../ctrlProps/ctrlProp486.xml"/><Relationship Id="rId4" Type="http://schemas.openxmlformats.org/officeDocument/2006/relationships/ctrlProp" Target="../ctrlProps/ctrlProp48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6.xml"/><Relationship Id="rId13" Type="http://schemas.openxmlformats.org/officeDocument/2006/relationships/ctrlProp" Target="../ctrlProps/ctrlProp51.xml"/><Relationship Id="rId18" Type="http://schemas.openxmlformats.org/officeDocument/2006/relationships/ctrlProp" Target="../ctrlProps/ctrlProp56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59.xml"/><Relationship Id="rId7" Type="http://schemas.openxmlformats.org/officeDocument/2006/relationships/ctrlProp" Target="../ctrlProps/ctrlProp45.xml"/><Relationship Id="rId12" Type="http://schemas.openxmlformats.org/officeDocument/2006/relationships/ctrlProp" Target="../ctrlProps/ctrlProp50.xml"/><Relationship Id="rId17" Type="http://schemas.openxmlformats.org/officeDocument/2006/relationships/ctrlProp" Target="../ctrlProps/ctrlProp55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54.xml"/><Relationship Id="rId20" Type="http://schemas.openxmlformats.org/officeDocument/2006/relationships/ctrlProp" Target="../ctrlProps/ctrlProp58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44.xml"/><Relationship Id="rId11" Type="http://schemas.openxmlformats.org/officeDocument/2006/relationships/ctrlProp" Target="../ctrlProps/ctrlProp49.xml"/><Relationship Id="rId24" Type="http://schemas.openxmlformats.org/officeDocument/2006/relationships/ctrlProp" Target="../ctrlProps/ctrlProp62.xml"/><Relationship Id="rId5" Type="http://schemas.openxmlformats.org/officeDocument/2006/relationships/ctrlProp" Target="../ctrlProps/ctrlProp43.xml"/><Relationship Id="rId15" Type="http://schemas.openxmlformats.org/officeDocument/2006/relationships/ctrlProp" Target="../ctrlProps/ctrlProp53.xml"/><Relationship Id="rId23" Type="http://schemas.openxmlformats.org/officeDocument/2006/relationships/ctrlProp" Target="../ctrlProps/ctrlProp61.xml"/><Relationship Id="rId10" Type="http://schemas.openxmlformats.org/officeDocument/2006/relationships/ctrlProp" Target="../ctrlProps/ctrlProp48.xml"/><Relationship Id="rId19" Type="http://schemas.openxmlformats.org/officeDocument/2006/relationships/ctrlProp" Target="../ctrlProps/ctrlProp57.xml"/><Relationship Id="rId4" Type="http://schemas.openxmlformats.org/officeDocument/2006/relationships/ctrlProp" Target="../ctrlProps/ctrlProp42.xml"/><Relationship Id="rId9" Type="http://schemas.openxmlformats.org/officeDocument/2006/relationships/ctrlProp" Target="../ctrlProps/ctrlProp47.xml"/><Relationship Id="rId14" Type="http://schemas.openxmlformats.org/officeDocument/2006/relationships/ctrlProp" Target="../ctrlProps/ctrlProp52.xml"/><Relationship Id="rId22" Type="http://schemas.openxmlformats.org/officeDocument/2006/relationships/ctrlProp" Target="../ctrlProps/ctrlProp60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7.xml"/><Relationship Id="rId13" Type="http://schemas.openxmlformats.org/officeDocument/2006/relationships/ctrlProp" Target="../ctrlProps/ctrlProp72.xml"/><Relationship Id="rId18" Type="http://schemas.openxmlformats.org/officeDocument/2006/relationships/ctrlProp" Target="../ctrlProps/ctrlProp77.xml"/><Relationship Id="rId3" Type="http://schemas.openxmlformats.org/officeDocument/2006/relationships/vmlDrawing" Target="../drawings/vmlDrawing4.vml"/><Relationship Id="rId21" Type="http://schemas.openxmlformats.org/officeDocument/2006/relationships/ctrlProp" Target="../ctrlProps/ctrlProp80.xml"/><Relationship Id="rId7" Type="http://schemas.openxmlformats.org/officeDocument/2006/relationships/ctrlProp" Target="../ctrlProps/ctrlProp66.xml"/><Relationship Id="rId12" Type="http://schemas.openxmlformats.org/officeDocument/2006/relationships/ctrlProp" Target="../ctrlProps/ctrlProp71.xml"/><Relationship Id="rId17" Type="http://schemas.openxmlformats.org/officeDocument/2006/relationships/ctrlProp" Target="../ctrlProps/ctrlProp76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75.xml"/><Relationship Id="rId20" Type="http://schemas.openxmlformats.org/officeDocument/2006/relationships/ctrlProp" Target="../ctrlProps/ctrlProp79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65.xml"/><Relationship Id="rId11" Type="http://schemas.openxmlformats.org/officeDocument/2006/relationships/ctrlProp" Target="../ctrlProps/ctrlProp70.xml"/><Relationship Id="rId24" Type="http://schemas.openxmlformats.org/officeDocument/2006/relationships/ctrlProp" Target="../ctrlProps/ctrlProp83.xml"/><Relationship Id="rId5" Type="http://schemas.openxmlformats.org/officeDocument/2006/relationships/ctrlProp" Target="../ctrlProps/ctrlProp64.xml"/><Relationship Id="rId15" Type="http://schemas.openxmlformats.org/officeDocument/2006/relationships/ctrlProp" Target="../ctrlProps/ctrlProp74.xml"/><Relationship Id="rId23" Type="http://schemas.openxmlformats.org/officeDocument/2006/relationships/ctrlProp" Target="../ctrlProps/ctrlProp82.xml"/><Relationship Id="rId10" Type="http://schemas.openxmlformats.org/officeDocument/2006/relationships/ctrlProp" Target="../ctrlProps/ctrlProp69.xml"/><Relationship Id="rId19" Type="http://schemas.openxmlformats.org/officeDocument/2006/relationships/ctrlProp" Target="../ctrlProps/ctrlProp78.xml"/><Relationship Id="rId4" Type="http://schemas.openxmlformats.org/officeDocument/2006/relationships/ctrlProp" Target="../ctrlProps/ctrlProp63.xml"/><Relationship Id="rId9" Type="http://schemas.openxmlformats.org/officeDocument/2006/relationships/ctrlProp" Target="../ctrlProps/ctrlProp68.xml"/><Relationship Id="rId14" Type="http://schemas.openxmlformats.org/officeDocument/2006/relationships/ctrlProp" Target="../ctrlProps/ctrlProp73.xml"/><Relationship Id="rId22" Type="http://schemas.openxmlformats.org/officeDocument/2006/relationships/ctrlProp" Target="../ctrlProps/ctrlProp8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8.xml"/><Relationship Id="rId13" Type="http://schemas.openxmlformats.org/officeDocument/2006/relationships/ctrlProp" Target="../ctrlProps/ctrlProp93.xml"/><Relationship Id="rId18" Type="http://schemas.openxmlformats.org/officeDocument/2006/relationships/ctrlProp" Target="../ctrlProps/ctrlProp98.xml"/><Relationship Id="rId3" Type="http://schemas.openxmlformats.org/officeDocument/2006/relationships/vmlDrawing" Target="../drawings/vmlDrawing5.vml"/><Relationship Id="rId21" Type="http://schemas.openxmlformats.org/officeDocument/2006/relationships/ctrlProp" Target="../ctrlProps/ctrlProp101.xml"/><Relationship Id="rId7" Type="http://schemas.openxmlformats.org/officeDocument/2006/relationships/ctrlProp" Target="../ctrlProps/ctrlProp87.xml"/><Relationship Id="rId12" Type="http://schemas.openxmlformats.org/officeDocument/2006/relationships/ctrlProp" Target="../ctrlProps/ctrlProp92.xml"/><Relationship Id="rId17" Type="http://schemas.openxmlformats.org/officeDocument/2006/relationships/ctrlProp" Target="../ctrlProps/ctrlProp97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96.xml"/><Relationship Id="rId20" Type="http://schemas.openxmlformats.org/officeDocument/2006/relationships/ctrlProp" Target="../ctrlProps/ctrlProp100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86.xml"/><Relationship Id="rId11" Type="http://schemas.openxmlformats.org/officeDocument/2006/relationships/ctrlProp" Target="../ctrlProps/ctrlProp91.xml"/><Relationship Id="rId24" Type="http://schemas.openxmlformats.org/officeDocument/2006/relationships/ctrlProp" Target="../ctrlProps/ctrlProp104.xml"/><Relationship Id="rId5" Type="http://schemas.openxmlformats.org/officeDocument/2006/relationships/ctrlProp" Target="../ctrlProps/ctrlProp85.xml"/><Relationship Id="rId15" Type="http://schemas.openxmlformats.org/officeDocument/2006/relationships/ctrlProp" Target="../ctrlProps/ctrlProp95.xml"/><Relationship Id="rId23" Type="http://schemas.openxmlformats.org/officeDocument/2006/relationships/ctrlProp" Target="../ctrlProps/ctrlProp103.xml"/><Relationship Id="rId10" Type="http://schemas.openxmlformats.org/officeDocument/2006/relationships/ctrlProp" Target="../ctrlProps/ctrlProp90.xml"/><Relationship Id="rId19" Type="http://schemas.openxmlformats.org/officeDocument/2006/relationships/ctrlProp" Target="../ctrlProps/ctrlProp99.xml"/><Relationship Id="rId4" Type="http://schemas.openxmlformats.org/officeDocument/2006/relationships/ctrlProp" Target="../ctrlProps/ctrlProp84.xml"/><Relationship Id="rId9" Type="http://schemas.openxmlformats.org/officeDocument/2006/relationships/ctrlProp" Target="../ctrlProps/ctrlProp89.xml"/><Relationship Id="rId14" Type="http://schemas.openxmlformats.org/officeDocument/2006/relationships/ctrlProp" Target="../ctrlProps/ctrlProp94.xml"/><Relationship Id="rId22" Type="http://schemas.openxmlformats.org/officeDocument/2006/relationships/ctrlProp" Target="../ctrlProps/ctrlProp10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9.xml"/><Relationship Id="rId13" Type="http://schemas.openxmlformats.org/officeDocument/2006/relationships/ctrlProp" Target="../ctrlProps/ctrlProp114.xml"/><Relationship Id="rId18" Type="http://schemas.openxmlformats.org/officeDocument/2006/relationships/ctrlProp" Target="../ctrlProps/ctrlProp119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122.xml"/><Relationship Id="rId7" Type="http://schemas.openxmlformats.org/officeDocument/2006/relationships/ctrlProp" Target="../ctrlProps/ctrlProp108.xml"/><Relationship Id="rId12" Type="http://schemas.openxmlformats.org/officeDocument/2006/relationships/ctrlProp" Target="../ctrlProps/ctrlProp113.xml"/><Relationship Id="rId17" Type="http://schemas.openxmlformats.org/officeDocument/2006/relationships/ctrlProp" Target="../ctrlProps/ctrlProp118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117.xml"/><Relationship Id="rId20" Type="http://schemas.openxmlformats.org/officeDocument/2006/relationships/ctrlProp" Target="../ctrlProps/ctrlProp121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07.xml"/><Relationship Id="rId11" Type="http://schemas.openxmlformats.org/officeDocument/2006/relationships/ctrlProp" Target="../ctrlProps/ctrlProp112.xml"/><Relationship Id="rId24" Type="http://schemas.openxmlformats.org/officeDocument/2006/relationships/ctrlProp" Target="../ctrlProps/ctrlProp125.xml"/><Relationship Id="rId5" Type="http://schemas.openxmlformats.org/officeDocument/2006/relationships/ctrlProp" Target="../ctrlProps/ctrlProp106.xml"/><Relationship Id="rId15" Type="http://schemas.openxmlformats.org/officeDocument/2006/relationships/ctrlProp" Target="../ctrlProps/ctrlProp116.xml"/><Relationship Id="rId23" Type="http://schemas.openxmlformats.org/officeDocument/2006/relationships/ctrlProp" Target="../ctrlProps/ctrlProp124.xml"/><Relationship Id="rId10" Type="http://schemas.openxmlformats.org/officeDocument/2006/relationships/ctrlProp" Target="../ctrlProps/ctrlProp111.xml"/><Relationship Id="rId19" Type="http://schemas.openxmlformats.org/officeDocument/2006/relationships/ctrlProp" Target="../ctrlProps/ctrlProp120.xml"/><Relationship Id="rId4" Type="http://schemas.openxmlformats.org/officeDocument/2006/relationships/ctrlProp" Target="../ctrlProps/ctrlProp105.xml"/><Relationship Id="rId9" Type="http://schemas.openxmlformats.org/officeDocument/2006/relationships/ctrlProp" Target="../ctrlProps/ctrlProp110.xml"/><Relationship Id="rId14" Type="http://schemas.openxmlformats.org/officeDocument/2006/relationships/ctrlProp" Target="../ctrlProps/ctrlProp115.xml"/><Relationship Id="rId22" Type="http://schemas.openxmlformats.org/officeDocument/2006/relationships/ctrlProp" Target="../ctrlProps/ctrlProp123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0.xml"/><Relationship Id="rId13" Type="http://schemas.openxmlformats.org/officeDocument/2006/relationships/ctrlProp" Target="../ctrlProps/ctrlProp135.xml"/><Relationship Id="rId18" Type="http://schemas.openxmlformats.org/officeDocument/2006/relationships/ctrlProp" Target="../ctrlProps/ctrlProp140.xml"/><Relationship Id="rId3" Type="http://schemas.openxmlformats.org/officeDocument/2006/relationships/vmlDrawing" Target="../drawings/vmlDrawing7.vml"/><Relationship Id="rId21" Type="http://schemas.openxmlformats.org/officeDocument/2006/relationships/ctrlProp" Target="../ctrlProps/ctrlProp143.xml"/><Relationship Id="rId7" Type="http://schemas.openxmlformats.org/officeDocument/2006/relationships/ctrlProp" Target="../ctrlProps/ctrlProp129.xml"/><Relationship Id="rId12" Type="http://schemas.openxmlformats.org/officeDocument/2006/relationships/ctrlProp" Target="../ctrlProps/ctrlProp134.xml"/><Relationship Id="rId17" Type="http://schemas.openxmlformats.org/officeDocument/2006/relationships/ctrlProp" Target="../ctrlProps/ctrlProp139.xml"/><Relationship Id="rId2" Type="http://schemas.openxmlformats.org/officeDocument/2006/relationships/drawing" Target="../drawings/drawing7.xml"/><Relationship Id="rId16" Type="http://schemas.openxmlformats.org/officeDocument/2006/relationships/ctrlProp" Target="../ctrlProps/ctrlProp138.xml"/><Relationship Id="rId20" Type="http://schemas.openxmlformats.org/officeDocument/2006/relationships/ctrlProp" Target="../ctrlProps/ctrlProp142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28.xml"/><Relationship Id="rId11" Type="http://schemas.openxmlformats.org/officeDocument/2006/relationships/ctrlProp" Target="../ctrlProps/ctrlProp133.xml"/><Relationship Id="rId24" Type="http://schemas.openxmlformats.org/officeDocument/2006/relationships/ctrlProp" Target="../ctrlProps/ctrlProp146.xml"/><Relationship Id="rId5" Type="http://schemas.openxmlformats.org/officeDocument/2006/relationships/ctrlProp" Target="../ctrlProps/ctrlProp127.xml"/><Relationship Id="rId15" Type="http://schemas.openxmlformats.org/officeDocument/2006/relationships/ctrlProp" Target="../ctrlProps/ctrlProp137.xml"/><Relationship Id="rId23" Type="http://schemas.openxmlformats.org/officeDocument/2006/relationships/ctrlProp" Target="../ctrlProps/ctrlProp145.xml"/><Relationship Id="rId10" Type="http://schemas.openxmlformats.org/officeDocument/2006/relationships/ctrlProp" Target="../ctrlProps/ctrlProp132.xml"/><Relationship Id="rId19" Type="http://schemas.openxmlformats.org/officeDocument/2006/relationships/ctrlProp" Target="../ctrlProps/ctrlProp141.xml"/><Relationship Id="rId4" Type="http://schemas.openxmlformats.org/officeDocument/2006/relationships/ctrlProp" Target="../ctrlProps/ctrlProp126.xml"/><Relationship Id="rId9" Type="http://schemas.openxmlformats.org/officeDocument/2006/relationships/ctrlProp" Target="../ctrlProps/ctrlProp131.xml"/><Relationship Id="rId14" Type="http://schemas.openxmlformats.org/officeDocument/2006/relationships/ctrlProp" Target="../ctrlProps/ctrlProp136.xml"/><Relationship Id="rId22" Type="http://schemas.openxmlformats.org/officeDocument/2006/relationships/ctrlProp" Target="../ctrlProps/ctrlProp14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1.xml"/><Relationship Id="rId13" Type="http://schemas.openxmlformats.org/officeDocument/2006/relationships/ctrlProp" Target="../ctrlProps/ctrlProp156.xml"/><Relationship Id="rId18" Type="http://schemas.openxmlformats.org/officeDocument/2006/relationships/ctrlProp" Target="../ctrlProps/ctrlProp161.xml"/><Relationship Id="rId3" Type="http://schemas.openxmlformats.org/officeDocument/2006/relationships/vmlDrawing" Target="../drawings/vmlDrawing8.vml"/><Relationship Id="rId21" Type="http://schemas.openxmlformats.org/officeDocument/2006/relationships/ctrlProp" Target="../ctrlProps/ctrlProp164.xml"/><Relationship Id="rId7" Type="http://schemas.openxmlformats.org/officeDocument/2006/relationships/ctrlProp" Target="../ctrlProps/ctrlProp150.xml"/><Relationship Id="rId12" Type="http://schemas.openxmlformats.org/officeDocument/2006/relationships/ctrlProp" Target="../ctrlProps/ctrlProp155.xml"/><Relationship Id="rId17" Type="http://schemas.openxmlformats.org/officeDocument/2006/relationships/ctrlProp" Target="../ctrlProps/ctrlProp160.xml"/><Relationship Id="rId2" Type="http://schemas.openxmlformats.org/officeDocument/2006/relationships/drawing" Target="../drawings/drawing8.xml"/><Relationship Id="rId16" Type="http://schemas.openxmlformats.org/officeDocument/2006/relationships/ctrlProp" Target="../ctrlProps/ctrlProp159.xml"/><Relationship Id="rId20" Type="http://schemas.openxmlformats.org/officeDocument/2006/relationships/ctrlProp" Target="../ctrlProps/ctrlProp163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149.xml"/><Relationship Id="rId11" Type="http://schemas.openxmlformats.org/officeDocument/2006/relationships/ctrlProp" Target="../ctrlProps/ctrlProp154.xml"/><Relationship Id="rId24" Type="http://schemas.openxmlformats.org/officeDocument/2006/relationships/ctrlProp" Target="../ctrlProps/ctrlProp167.xml"/><Relationship Id="rId5" Type="http://schemas.openxmlformats.org/officeDocument/2006/relationships/ctrlProp" Target="../ctrlProps/ctrlProp148.xml"/><Relationship Id="rId15" Type="http://schemas.openxmlformats.org/officeDocument/2006/relationships/ctrlProp" Target="../ctrlProps/ctrlProp158.xml"/><Relationship Id="rId23" Type="http://schemas.openxmlformats.org/officeDocument/2006/relationships/ctrlProp" Target="../ctrlProps/ctrlProp166.xml"/><Relationship Id="rId10" Type="http://schemas.openxmlformats.org/officeDocument/2006/relationships/ctrlProp" Target="../ctrlProps/ctrlProp153.xml"/><Relationship Id="rId19" Type="http://schemas.openxmlformats.org/officeDocument/2006/relationships/ctrlProp" Target="../ctrlProps/ctrlProp162.xml"/><Relationship Id="rId4" Type="http://schemas.openxmlformats.org/officeDocument/2006/relationships/ctrlProp" Target="../ctrlProps/ctrlProp147.xml"/><Relationship Id="rId9" Type="http://schemas.openxmlformats.org/officeDocument/2006/relationships/ctrlProp" Target="../ctrlProps/ctrlProp152.xml"/><Relationship Id="rId14" Type="http://schemas.openxmlformats.org/officeDocument/2006/relationships/ctrlProp" Target="../ctrlProps/ctrlProp157.xml"/><Relationship Id="rId22" Type="http://schemas.openxmlformats.org/officeDocument/2006/relationships/ctrlProp" Target="../ctrlProps/ctrlProp165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2.xml"/><Relationship Id="rId13" Type="http://schemas.openxmlformats.org/officeDocument/2006/relationships/ctrlProp" Target="../ctrlProps/ctrlProp177.xml"/><Relationship Id="rId18" Type="http://schemas.openxmlformats.org/officeDocument/2006/relationships/ctrlProp" Target="../ctrlProps/ctrlProp182.xml"/><Relationship Id="rId3" Type="http://schemas.openxmlformats.org/officeDocument/2006/relationships/vmlDrawing" Target="../drawings/vmlDrawing9.vml"/><Relationship Id="rId21" Type="http://schemas.openxmlformats.org/officeDocument/2006/relationships/ctrlProp" Target="../ctrlProps/ctrlProp185.xml"/><Relationship Id="rId7" Type="http://schemas.openxmlformats.org/officeDocument/2006/relationships/ctrlProp" Target="../ctrlProps/ctrlProp171.xml"/><Relationship Id="rId12" Type="http://schemas.openxmlformats.org/officeDocument/2006/relationships/ctrlProp" Target="../ctrlProps/ctrlProp176.xml"/><Relationship Id="rId17" Type="http://schemas.openxmlformats.org/officeDocument/2006/relationships/ctrlProp" Target="../ctrlProps/ctrlProp181.xml"/><Relationship Id="rId2" Type="http://schemas.openxmlformats.org/officeDocument/2006/relationships/drawing" Target="../drawings/drawing9.xml"/><Relationship Id="rId16" Type="http://schemas.openxmlformats.org/officeDocument/2006/relationships/ctrlProp" Target="../ctrlProps/ctrlProp180.xml"/><Relationship Id="rId20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170.xml"/><Relationship Id="rId11" Type="http://schemas.openxmlformats.org/officeDocument/2006/relationships/ctrlProp" Target="../ctrlProps/ctrlProp175.xml"/><Relationship Id="rId24" Type="http://schemas.openxmlformats.org/officeDocument/2006/relationships/ctrlProp" Target="../ctrlProps/ctrlProp188.xml"/><Relationship Id="rId5" Type="http://schemas.openxmlformats.org/officeDocument/2006/relationships/ctrlProp" Target="../ctrlProps/ctrlProp169.xml"/><Relationship Id="rId15" Type="http://schemas.openxmlformats.org/officeDocument/2006/relationships/ctrlProp" Target="../ctrlProps/ctrlProp179.xml"/><Relationship Id="rId23" Type="http://schemas.openxmlformats.org/officeDocument/2006/relationships/ctrlProp" Target="../ctrlProps/ctrlProp187.xml"/><Relationship Id="rId10" Type="http://schemas.openxmlformats.org/officeDocument/2006/relationships/ctrlProp" Target="../ctrlProps/ctrlProp174.xml"/><Relationship Id="rId19" Type="http://schemas.openxmlformats.org/officeDocument/2006/relationships/ctrlProp" Target="../ctrlProps/ctrlProp183.xml"/><Relationship Id="rId4" Type="http://schemas.openxmlformats.org/officeDocument/2006/relationships/ctrlProp" Target="../ctrlProps/ctrlProp168.xml"/><Relationship Id="rId9" Type="http://schemas.openxmlformats.org/officeDocument/2006/relationships/ctrlProp" Target="../ctrlProps/ctrlProp173.xml"/><Relationship Id="rId14" Type="http://schemas.openxmlformats.org/officeDocument/2006/relationships/ctrlProp" Target="../ctrlProps/ctrlProp178.xml"/><Relationship Id="rId22" Type="http://schemas.openxmlformats.org/officeDocument/2006/relationships/ctrlProp" Target="../ctrlProps/ctrlProp18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I179"/>
  <sheetViews>
    <sheetView rightToLeft="1" topLeftCell="A118" zoomScale="96" zoomScaleNormal="96" workbookViewId="0">
      <selection activeCell="G121" sqref="G121"/>
    </sheetView>
  </sheetViews>
  <sheetFormatPr defaultColWidth="9" defaultRowHeight="15.75"/>
  <cols>
    <col min="1" max="1" width="15" style="40" customWidth="1"/>
    <col min="2" max="2" width="12.140625" style="40" customWidth="1"/>
    <col min="3" max="3" width="18.7109375" style="40" customWidth="1"/>
    <col min="4" max="4" width="12.42578125" style="40" customWidth="1"/>
    <col min="5" max="5" width="8.7109375" style="40" customWidth="1"/>
    <col min="6" max="6" width="8.140625" style="40" customWidth="1"/>
    <col min="7" max="7" width="10.28515625" style="40" customWidth="1"/>
    <col min="8" max="8" width="8.42578125" style="40" customWidth="1"/>
    <col min="9" max="9" width="9.140625" style="40" customWidth="1"/>
    <col min="10" max="10" width="10" style="40" customWidth="1"/>
    <col min="11" max="11" width="8.42578125" style="40" customWidth="1"/>
    <col min="12" max="12" width="18.7109375" style="40" customWidth="1"/>
    <col min="13" max="13" width="8.7109375" style="40" customWidth="1"/>
    <col min="14" max="14" width="10" style="40" customWidth="1"/>
    <col min="15" max="15" width="9.7109375" style="40" customWidth="1"/>
    <col min="16" max="16" width="10.140625" style="40" customWidth="1"/>
    <col min="17" max="17" width="9" style="40"/>
    <col min="18" max="18" width="8.140625" style="40" customWidth="1"/>
    <col min="19" max="28" width="9" style="40"/>
    <col min="29" max="29" width="7.5703125" style="40" customWidth="1"/>
    <col min="30" max="16384" width="9" style="40"/>
  </cols>
  <sheetData>
    <row r="1" spans="1:35" ht="16.5" thickBot="1">
      <c r="A1" s="63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</row>
    <row r="2" spans="1:35" ht="16.5" thickBot="1">
      <c r="A2" s="174" t="s">
        <v>0</v>
      </c>
      <c r="B2" s="175"/>
      <c r="C2" s="176"/>
      <c r="D2" s="146"/>
      <c r="E2" s="146"/>
      <c r="F2" s="54" t="s">
        <v>1</v>
      </c>
      <c r="G2" s="54"/>
      <c r="H2" s="54"/>
      <c r="I2" s="54"/>
      <c r="J2" s="54"/>
      <c r="K2" s="54"/>
      <c r="L2" s="54"/>
      <c r="M2" s="54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</row>
    <row r="3" spans="1:35" ht="57.75" customHeight="1">
      <c r="A3" s="3" t="s">
        <v>2</v>
      </c>
      <c r="B3" s="22" t="s">
        <v>3</v>
      </c>
      <c r="C3" s="23" t="s">
        <v>4</v>
      </c>
      <c r="D3" s="146"/>
      <c r="E3" s="55"/>
      <c r="F3" s="54"/>
      <c r="G3" s="54"/>
      <c r="H3" s="54"/>
      <c r="I3" s="54"/>
      <c r="J3" s="54"/>
      <c r="K3" s="54"/>
      <c r="L3" s="54"/>
      <c r="M3" s="54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</row>
    <row r="4" spans="1:35">
      <c r="A4" s="20" t="s">
        <v>5</v>
      </c>
      <c r="B4" s="158"/>
      <c r="C4" s="158"/>
      <c r="D4" s="146"/>
      <c r="E4" s="55"/>
      <c r="F4" s="54"/>
      <c r="G4" s="54"/>
      <c r="H4" s="54"/>
      <c r="I4" s="54"/>
      <c r="J4" s="54"/>
      <c r="K4" s="54"/>
      <c r="L4" s="54"/>
      <c r="M4" s="54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</row>
    <row r="5" spans="1:35" ht="16.5" thickBot="1">
      <c r="A5" s="4" t="s">
        <v>6</v>
      </c>
      <c r="B5" s="158"/>
      <c r="C5" s="158"/>
      <c r="D5" s="146"/>
      <c r="E5" s="146"/>
      <c r="F5" s="54"/>
      <c r="G5" s="54"/>
      <c r="H5" s="54"/>
      <c r="I5" s="54"/>
      <c r="J5" s="54"/>
      <c r="K5" s="54"/>
      <c r="L5" s="54"/>
      <c r="M5" s="54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</row>
    <row r="6" spans="1:35" ht="12" customHeight="1" thickBo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</row>
    <row r="7" spans="1:35" ht="32.25" customHeight="1" thickBot="1">
      <c r="A7" s="177" t="s">
        <v>7</v>
      </c>
      <c r="B7" s="178"/>
      <c r="C7" s="178"/>
      <c r="D7" s="178"/>
      <c r="E7" s="178"/>
      <c r="F7" s="178"/>
      <c r="G7" s="178"/>
      <c r="H7" s="178"/>
      <c r="I7" s="178"/>
      <c r="J7" s="179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</row>
    <row r="8" spans="1:35">
      <c r="A8" s="5" t="s">
        <v>8</v>
      </c>
      <c r="B8" s="180" t="s">
        <v>5</v>
      </c>
      <c r="C8" s="181"/>
      <c r="D8" s="182"/>
      <c r="E8" s="180" t="s">
        <v>6</v>
      </c>
      <c r="F8" s="181"/>
      <c r="G8" s="182"/>
      <c r="H8" s="180" t="s">
        <v>9</v>
      </c>
      <c r="I8" s="181"/>
      <c r="J8" s="183"/>
      <c r="K8" s="146"/>
      <c r="L8" s="55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</row>
    <row r="9" spans="1:35" ht="16.5" thickBot="1">
      <c r="A9" s="6" t="s">
        <v>10</v>
      </c>
      <c r="B9" s="7" t="s">
        <v>11</v>
      </c>
      <c r="C9" s="184" t="s">
        <v>12</v>
      </c>
      <c r="D9" s="185"/>
      <c r="E9" s="7" t="s">
        <v>11</v>
      </c>
      <c r="F9" s="184" t="s">
        <v>12</v>
      </c>
      <c r="G9" s="185"/>
      <c r="H9" s="7" t="s">
        <v>11</v>
      </c>
      <c r="I9" s="184" t="s">
        <v>12</v>
      </c>
      <c r="J9" s="186"/>
      <c r="K9" s="55"/>
      <c r="L9" s="55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</row>
    <row r="10" spans="1:35">
      <c r="A10" s="39" t="s">
        <v>263</v>
      </c>
      <c r="B10" s="158"/>
      <c r="C10" s="158"/>
      <c r="D10" s="91"/>
      <c r="E10" s="158"/>
      <c r="F10" s="158"/>
      <c r="G10" s="91"/>
      <c r="H10" s="111">
        <f>B10+E10</f>
        <v>0</v>
      </c>
      <c r="I10" s="110">
        <f t="shared" ref="H10:J31" si="0">C10+F10</f>
        <v>0</v>
      </c>
      <c r="J10" s="112"/>
      <c r="K10" s="146"/>
      <c r="L10" s="55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</row>
    <row r="11" spans="1:35">
      <c r="A11" s="39" t="s">
        <v>186</v>
      </c>
      <c r="B11" s="158"/>
      <c r="C11" s="158"/>
      <c r="D11" s="8"/>
      <c r="E11" s="158"/>
      <c r="F11" s="158"/>
      <c r="G11" s="8"/>
      <c r="H11" s="113">
        <f t="shared" si="0"/>
        <v>0</v>
      </c>
      <c r="I11" s="113">
        <f t="shared" si="0"/>
        <v>0</v>
      </c>
      <c r="J11" s="114"/>
      <c r="K11" s="146"/>
      <c r="L11" s="146"/>
      <c r="M11" s="55"/>
      <c r="N11" s="55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</row>
    <row r="12" spans="1:35">
      <c r="A12" s="11" t="s">
        <v>269</v>
      </c>
      <c r="B12" s="158"/>
      <c r="C12" s="158"/>
      <c r="D12" s="8"/>
      <c r="E12" s="158"/>
      <c r="F12" s="158"/>
      <c r="G12" s="8"/>
      <c r="H12" s="113">
        <f t="shared" si="0"/>
        <v>0</v>
      </c>
      <c r="I12" s="113">
        <f t="shared" si="0"/>
        <v>0</v>
      </c>
      <c r="J12" s="114"/>
      <c r="K12" s="146"/>
      <c r="L12" s="146"/>
      <c r="M12" s="55"/>
      <c r="N12" s="55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</row>
    <row r="13" spans="1:35">
      <c r="A13" s="11" t="s">
        <v>264</v>
      </c>
      <c r="B13" s="158"/>
      <c r="C13" s="158"/>
      <c r="D13" s="8"/>
      <c r="E13" s="158"/>
      <c r="F13" s="158"/>
      <c r="G13" s="8"/>
      <c r="H13" s="113">
        <f t="shared" si="0"/>
        <v>0</v>
      </c>
      <c r="I13" s="113">
        <f t="shared" si="0"/>
        <v>0</v>
      </c>
      <c r="J13" s="114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</row>
    <row r="14" spans="1:35">
      <c r="A14" s="11" t="s">
        <v>265</v>
      </c>
      <c r="B14" s="158"/>
      <c r="C14" s="158"/>
      <c r="D14" s="13"/>
      <c r="E14" s="158"/>
      <c r="F14" s="158"/>
      <c r="G14" s="13"/>
      <c r="H14" s="113">
        <f t="shared" si="0"/>
        <v>0</v>
      </c>
      <c r="I14" s="113">
        <f t="shared" si="0"/>
        <v>0</v>
      </c>
      <c r="J14" s="115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</row>
    <row r="15" spans="1:35">
      <c r="A15" s="11" t="s">
        <v>13</v>
      </c>
      <c r="B15" s="158"/>
      <c r="C15" s="158"/>
      <c r="D15" s="159"/>
      <c r="E15" s="158"/>
      <c r="F15" s="158"/>
      <c r="G15" s="159"/>
      <c r="H15" s="113">
        <f t="shared" si="0"/>
        <v>0</v>
      </c>
      <c r="I15" s="113">
        <f t="shared" si="0"/>
        <v>0</v>
      </c>
      <c r="J15" s="116">
        <f>D15+G15</f>
        <v>0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</row>
    <row r="16" spans="1:35">
      <c r="A16" s="11" t="s">
        <v>220</v>
      </c>
      <c r="B16" s="158"/>
      <c r="C16" s="158"/>
      <c r="D16" s="159"/>
      <c r="E16" s="158"/>
      <c r="F16" s="158"/>
      <c r="G16" s="159"/>
      <c r="H16" s="113">
        <f t="shared" si="0"/>
        <v>0</v>
      </c>
      <c r="I16" s="113">
        <f t="shared" si="0"/>
        <v>0</v>
      </c>
      <c r="J16" s="116">
        <f t="shared" si="0"/>
        <v>0</v>
      </c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</row>
    <row r="17" spans="1:35">
      <c r="A17" s="11" t="s">
        <v>221</v>
      </c>
      <c r="B17" s="158"/>
      <c r="C17" s="158"/>
      <c r="D17" s="159"/>
      <c r="E17" s="158"/>
      <c r="F17" s="158"/>
      <c r="G17" s="159"/>
      <c r="H17" s="113">
        <f t="shared" si="0"/>
        <v>0</v>
      </c>
      <c r="I17" s="113">
        <f t="shared" si="0"/>
        <v>0</v>
      </c>
      <c r="J17" s="116">
        <f t="shared" si="0"/>
        <v>0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</row>
    <row r="18" spans="1:35">
      <c r="A18" s="11" t="s">
        <v>14</v>
      </c>
      <c r="B18" s="158"/>
      <c r="C18" s="158"/>
      <c r="D18" s="159"/>
      <c r="E18" s="158"/>
      <c r="F18" s="158"/>
      <c r="G18" s="159"/>
      <c r="H18" s="113">
        <f t="shared" si="0"/>
        <v>0</v>
      </c>
      <c r="I18" s="113">
        <f t="shared" si="0"/>
        <v>0</v>
      </c>
      <c r="J18" s="116">
        <f t="shared" si="0"/>
        <v>0</v>
      </c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</row>
    <row r="19" spans="1:35">
      <c r="A19" s="11" t="s">
        <v>15</v>
      </c>
      <c r="B19" s="158"/>
      <c r="C19" s="158"/>
      <c r="D19" s="159"/>
      <c r="E19" s="158"/>
      <c r="F19" s="158"/>
      <c r="G19" s="159"/>
      <c r="H19" s="113">
        <f t="shared" si="0"/>
        <v>0</v>
      </c>
      <c r="I19" s="113">
        <f t="shared" si="0"/>
        <v>0</v>
      </c>
      <c r="J19" s="116">
        <f t="shared" si="0"/>
        <v>0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</row>
    <row r="20" spans="1:35">
      <c r="A20" s="11" t="s">
        <v>16</v>
      </c>
      <c r="B20" s="158"/>
      <c r="C20" s="158"/>
      <c r="D20" s="159"/>
      <c r="E20" s="158"/>
      <c r="F20" s="158"/>
      <c r="G20" s="159"/>
      <c r="H20" s="113">
        <f t="shared" si="0"/>
        <v>0</v>
      </c>
      <c r="I20" s="113">
        <f t="shared" si="0"/>
        <v>0</v>
      </c>
      <c r="J20" s="116">
        <f t="shared" si="0"/>
        <v>0</v>
      </c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</row>
    <row r="21" spans="1:35">
      <c r="A21" s="11" t="s">
        <v>17</v>
      </c>
      <c r="B21" s="158"/>
      <c r="C21" s="158"/>
      <c r="D21" s="159"/>
      <c r="E21" s="158"/>
      <c r="F21" s="158"/>
      <c r="G21" s="159"/>
      <c r="H21" s="113">
        <f t="shared" si="0"/>
        <v>0</v>
      </c>
      <c r="I21" s="113">
        <f t="shared" si="0"/>
        <v>0</v>
      </c>
      <c r="J21" s="116">
        <f t="shared" si="0"/>
        <v>0</v>
      </c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</row>
    <row r="22" spans="1:35">
      <c r="A22" s="11" t="s">
        <v>18</v>
      </c>
      <c r="B22" s="158"/>
      <c r="C22" s="158"/>
      <c r="D22" s="159"/>
      <c r="E22" s="158"/>
      <c r="F22" s="158"/>
      <c r="G22" s="159"/>
      <c r="H22" s="113">
        <f t="shared" si="0"/>
        <v>0</v>
      </c>
      <c r="I22" s="113">
        <f t="shared" si="0"/>
        <v>0</v>
      </c>
      <c r="J22" s="116">
        <f t="shared" si="0"/>
        <v>0</v>
      </c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</row>
    <row r="23" spans="1:35">
      <c r="A23" s="11" t="s">
        <v>19</v>
      </c>
      <c r="B23" s="158"/>
      <c r="C23" s="158"/>
      <c r="D23" s="159"/>
      <c r="E23" s="158"/>
      <c r="F23" s="158"/>
      <c r="G23" s="159"/>
      <c r="H23" s="113">
        <f t="shared" si="0"/>
        <v>0</v>
      </c>
      <c r="I23" s="113">
        <f t="shared" si="0"/>
        <v>0</v>
      </c>
      <c r="J23" s="116">
        <f>D23+G23</f>
        <v>0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</row>
    <row r="24" spans="1:35">
      <c r="A24" s="11" t="s">
        <v>20</v>
      </c>
      <c r="B24" s="158"/>
      <c r="C24" s="158"/>
      <c r="D24" s="159"/>
      <c r="E24" s="158"/>
      <c r="F24" s="158"/>
      <c r="G24" s="159"/>
      <c r="H24" s="113">
        <f t="shared" si="0"/>
        <v>0</v>
      </c>
      <c r="I24" s="113">
        <f t="shared" si="0"/>
        <v>0</v>
      </c>
      <c r="J24" s="116">
        <f>D24+G24</f>
        <v>0</v>
      </c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</row>
    <row r="25" spans="1:35">
      <c r="A25" s="11" t="s">
        <v>21</v>
      </c>
      <c r="B25" s="158"/>
      <c r="C25" s="158"/>
      <c r="D25" s="15"/>
      <c r="E25" s="158"/>
      <c r="F25" s="158"/>
      <c r="G25" s="8"/>
      <c r="H25" s="113">
        <f t="shared" si="0"/>
        <v>0</v>
      </c>
      <c r="I25" s="113">
        <f t="shared" si="0"/>
        <v>0</v>
      </c>
      <c r="J25" s="114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</row>
    <row r="26" spans="1:35">
      <c r="A26" s="11" t="s">
        <v>22</v>
      </c>
      <c r="B26" s="158"/>
      <c r="C26" s="158"/>
      <c r="D26" s="15"/>
      <c r="E26" s="158"/>
      <c r="F26" s="158"/>
      <c r="G26" s="8"/>
      <c r="H26" s="113">
        <f t="shared" si="0"/>
        <v>0</v>
      </c>
      <c r="I26" s="113">
        <f t="shared" si="0"/>
        <v>0</v>
      </c>
      <c r="J26" s="114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</row>
    <row r="27" spans="1:35">
      <c r="A27" s="11" t="s">
        <v>23</v>
      </c>
      <c r="B27" s="158"/>
      <c r="C27" s="158"/>
      <c r="D27" s="15"/>
      <c r="E27" s="158"/>
      <c r="F27" s="158"/>
      <c r="G27" s="8"/>
      <c r="H27" s="113">
        <f t="shared" si="0"/>
        <v>0</v>
      </c>
      <c r="I27" s="113">
        <f t="shared" si="0"/>
        <v>0</v>
      </c>
      <c r="J27" s="114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</row>
    <row r="28" spans="1:35">
      <c r="A28" s="11" t="s">
        <v>24</v>
      </c>
      <c r="B28" s="158"/>
      <c r="C28" s="158"/>
      <c r="D28" s="15"/>
      <c r="E28" s="158"/>
      <c r="F28" s="158"/>
      <c r="G28" s="8"/>
      <c r="H28" s="113">
        <f t="shared" si="0"/>
        <v>0</v>
      </c>
      <c r="I28" s="113">
        <f t="shared" si="0"/>
        <v>0</v>
      </c>
      <c r="J28" s="114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</row>
    <row r="29" spans="1:35">
      <c r="A29" s="11" t="s">
        <v>25</v>
      </c>
      <c r="B29" s="158"/>
      <c r="C29" s="158"/>
      <c r="D29" s="15"/>
      <c r="E29" s="158"/>
      <c r="F29" s="158"/>
      <c r="G29" s="8"/>
      <c r="H29" s="113">
        <f t="shared" si="0"/>
        <v>0</v>
      </c>
      <c r="I29" s="113">
        <f t="shared" si="0"/>
        <v>0</v>
      </c>
      <c r="J29" s="114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</row>
    <row r="30" spans="1:35">
      <c r="A30" s="11" t="s">
        <v>26</v>
      </c>
      <c r="B30" s="158"/>
      <c r="C30" s="158"/>
      <c r="D30" s="15"/>
      <c r="E30" s="158"/>
      <c r="F30" s="158"/>
      <c r="G30" s="8"/>
      <c r="H30" s="113">
        <f t="shared" si="0"/>
        <v>0</v>
      </c>
      <c r="I30" s="113">
        <f t="shared" si="0"/>
        <v>0</v>
      </c>
      <c r="J30" s="114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</row>
    <row r="31" spans="1:35">
      <c r="A31" s="11" t="s">
        <v>27</v>
      </c>
      <c r="B31" s="158"/>
      <c r="C31" s="158"/>
      <c r="D31" s="16"/>
      <c r="E31" s="158"/>
      <c r="F31" s="158"/>
      <c r="G31" s="13"/>
      <c r="H31" s="113">
        <f t="shared" si="0"/>
        <v>0</v>
      </c>
      <c r="I31" s="113">
        <f t="shared" si="0"/>
        <v>0</v>
      </c>
      <c r="J31" s="115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</row>
    <row r="32" spans="1:35" ht="16.5" thickBot="1">
      <c r="A32" s="6" t="s">
        <v>28</v>
      </c>
      <c r="B32" s="117">
        <f>SUM(B10:B31)</f>
        <v>0</v>
      </c>
      <c r="C32" s="117">
        <f>SUM(C10:C31)</f>
        <v>0</v>
      </c>
      <c r="D32" s="142">
        <f>SUM(D15:D24)</f>
        <v>0</v>
      </c>
      <c r="E32" s="117">
        <f>SUM(E10:E31)</f>
        <v>0</v>
      </c>
      <c r="F32" s="117">
        <f>SUM(F10:F31)</f>
        <v>0</v>
      </c>
      <c r="G32" s="142">
        <f>SUM(G15:G24)</f>
        <v>0</v>
      </c>
      <c r="H32" s="117">
        <f>SUM(H10:H31)</f>
        <v>0</v>
      </c>
      <c r="I32" s="117">
        <f>SUM(I10:I31)</f>
        <v>0</v>
      </c>
      <c r="J32" s="118">
        <f>SUM(J15:J24)</f>
        <v>0</v>
      </c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</row>
    <row r="33" spans="1:35" ht="16.5" thickBot="1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</row>
    <row r="34" spans="1:35" ht="16.5" thickBot="1">
      <c r="A34" s="174" t="s">
        <v>29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</row>
    <row r="35" spans="1:35" ht="30.75" customHeight="1">
      <c r="A35" s="187" t="s">
        <v>2</v>
      </c>
      <c r="B35" s="190" t="s">
        <v>30</v>
      </c>
      <c r="C35" s="191"/>
      <c r="D35" s="190" t="s">
        <v>31</v>
      </c>
      <c r="E35" s="191"/>
      <c r="F35" s="194" t="s">
        <v>32</v>
      </c>
      <c r="G35" s="195"/>
      <c r="H35" s="195"/>
      <c r="I35" s="195"/>
      <c r="J35" s="195"/>
      <c r="K35" s="196"/>
      <c r="L35" s="194" t="s">
        <v>33</v>
      </c>
      <c r="M35" s="195"/>
      <c r="N35" s="195"/>
      <c r="O35" s="195"/>
      <c r="P35" s="195"/>
      <c r="Q35" s="195"/>
      <c r="R35" s="195"/>
      <c r="S35" s="195"/>
      <c r="T35" s="196"/>
      <c r="U35" s="194" t="s">
        <v>34</v>
      </c>
      <c r="V35" s="195"/>
      <c r="W35" s="195"/>
      <c r="X35" s="199"/>
      <c r="Y35" s="200" t="s">
        <v>177</v>
      </c>
      <c r="Z35" s="201"/>
      <c r="AA35" s="204" t="s">
        <v>273</v>
      </c>
      <c r="AB35" s="205"/>
      <c r="AC35" s="146"/>
      <c r="AD35" s="208" t="s">
        <v>182</v>
      </c>
      <c r="AE35" s="209"/>
      <c r="AF35" s="210"/>
      <c r="AG35" s="146"/>
      <c r="AH35" s="146"/>
      <c r="AI35" s="146"/>
    </row>
    <row r="36" spans="1:35" ht="34.9" customHeight="1">
      <c r="A36" s="188"/>
      <c r="B36" s="192"/>
      <c r="C36" s="193"/>
      <c r="D36" s="192"/>
      <c r="E36" s="193"/>
      <c r="F36" s="211" t="s">
        <v>35</v>
      </c>
      <c r="G36" s="212"/>
      <c r="H36" s="211" t="s">
        <v>36</v>
      </c>
      <c r="I36" s="212"/>
      <c r="J36" s="211" t="s">
        <v>37</v>
      </c>
      <c r="K36" s="212"/>
      <c r="L36" s="197" t="s">
        <v>38</v>
      </c>
      <c r="M36" s="197" t="s">
        <v>39</v>
      </c>
      <c r="N36" s="197" t="s">
        <v>40</v>
      </c>
      <c r="O36" s="197" t="s">
        <v>41</v>
      </c>
      <c r="P36" s="197" t="s">
        <v>42</v>
      </c>
      <c r="Q36" s="197" t="s">
        <v>43</v>
      </c>
      <c r="R36" s="197" t="s">
        <v>44</v>
      </c>
      <c r="S36" s="197" t="s">
        <v>45</v>
      </c>
      <c r="T36" s="197" t="s">
        <v>222</v>
      </c>
      <c r="U36" s="197" t="s">
        <v>46</v>
      </c>
      <c r="V36" s="211" t="s">
        <v>47</v>
      </c>
      <c r="W36" s="213"/>
      <c r="X36" s="214"/>
      <c r="Y36" s="202"/>
      <c r="Z36" s="203"/>
      <c r="AA36" s="206"/>
      <c r="AB36" s="207"/>
      <c r="AC36" s="146"/>
      <c r="AD36" s="41" t="s">
        <v>2</v>
      </c>
      <c r="AE36" s="42" t="s">
        <v>183</v>
      </c>
      <c r="AF36" s="43" t="s">
        <v>184</v>
      </c>
      <c r="AG36" s="146"/>
      <c r="AH36" s="146"/>
      <c r="AI36" s="146"/>
    </row>
    <row r="37" spans="1:35" ht="62.25" customHeight="1">
      <c r="A37" s="189"/>
      <c r="B37" s="17" t="s">
        <v>48</v>
      </c>
      <c r="C37" s="17" t="s">
        <v>49</v>
      </c>
      <c r="D37" s="17" t="s">
        <v>48</v>
      </c>
      <c r="E37" s="17" t="s">
        <v>49</v>
      </c>
      <c r="F37" s="17" t="s">
        <v>48</v>
      </c>
      <c r="G37" s="17" t="s">
        <v>49</v>
      </c>
      <c r="H37" s="17" t="s">
        <v>48</v>
      </c>
      <c r="I37" s="17" t="s">
        <v>49</v>
      </c>
      <c r="J37" s="17" t="s">
        <v>48</v>
      </c>
      <c r="K37" s="17" t="s">
        <v>49</v>
      </c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7" t="s">
        <v>50</v>
      </c>
      <c r="W37" s="17" t="s">
        <v>51</v>
      </c>
      <c r="X37" s="18" t="s">
        <v>52</v>
      </c>
      <c r="Y37" s="44" t="s">
        <v>178</v>
      </c>
      <c r="Z37" s="45" t="s">
        <v>179</v>
      </c>
      <c r="AA37" s="45" t="s">
        <v>180</v>
      </c>
      <c r="AB37" s="46" t="s">
        <v>181</v>
      </c>
      <c r="AC37" s="146"/>
      <c r="AD37" s="41" t="s">
        <v>185</v>
      </c>
      <c r="AE37" s="158"/>
      <c r="AF37" s="158"/>
      <c r="AG37" s="146"/>
      <c r="AH37" s="146"/>
      <c r="AI37" s="146"/>
    </row>
    <row r="38" spans="1:35" ht="16.5" thickBot="1">
      <c r="A38" s="20" t="s">
        <v>5</v>
      </c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46"/>
      <c r="AD38" s="47" t="s">
        <v>6</v>
      </c>
      <c r="AE38" s="158"/>
      <c r="AF38" s="158"/>
      <c r="AG38" s="146"/>
      <c r="AH38" s="146"/>
      <c r="AI38" s="146"/>
    </row>
    <row r="39" spans="1:35" ht="16.5" thickBot="1">
      <c r="A39" s="4" t="s">
        <v>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46"/>
      <c r="AD39" s="146"/>
      <c r="AE39" s="146"/>
      <c r="AF39" s="146"/>
      <c r="AG39" s="146"/>
      <c r="AH39" s="146"/>
      <c r="AI39" s="146"/>
    </row>
    <row r="40" spans="1:35" ht="16.5" thickBot="1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</row>
    <row r="41" spans="1:35" ht="16.5" thickBot="1">
      <c r="A41" s="174" t="s">
        <v>53</v>
      </c>
      <c r="B41" s="175"/>
      <c r="C41" s="175"/>
      <c r="D41" s="175"/>
      <c r="E41" s="17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</row>
    <row r="42" spans="1:35" ht="30.6" customHeight="1">
      <c r="A42" s="3" t="s">
        <v>54</v>
      </c>
      <c r="B42" s="194" t="s">
        <v>55</v>
      </c>
      <c r="C42" s="196"/>
      <c r="D42" s="194" t="s">
        <v>56</v>
      </c>
      <c r="E42" s="196"/>
      <c r="F42" s="194" t="s">
        <v>57</v>
      </c>
      <c r="G42" s="196"/>
      <c r="H42" s="194" t="s">
        <v>58</v>
      </c>
      <c r="I42" s="196"/>
      <c r="J42" s="194" t="s">
        <v>59</v>
      </c>
      <c r="K42" s="196"/>
      <c r="L42" s="194" t="s">
        <v>60</v>
      </c>
      <c r="M42" s="196"/>
      <c r="N42" s="194" t="s">
        <v>61</v>
      </c>
      <c r="O42" s="196"/>
      <c r="P42" s="194" t="s">
        <v>62</v>
      </c>
      <c r="Q42" s="196"/>
      <c r="R42" s="194" t="s">
        <v>63</v>
      </c>
      <c r="S42" s="195"/>
      <c r="T42" s="196"/>
      <c r="U42" s="194" t="s">
        <v>64</v>
      </c>
      <c r="V42" s="196"/>
      <c r="W42" s="194" t="s">
        <v>65</v>
      </c>
      <c r="X42" s="196"/>
      <c r="Y42" s="194" t="s">
        <v>66</v>
      </c>
      <c r="Z42" s="199"/>
      <c r="AA42" s="146"/>
      <c r="AB42" s="169" t="s">
        <v>53</v>
      </c>
      <c r="AC42" s="169"/>
      <c r="AD42" s="146"/>
      <c r="AE42" s="170" t="s">
        <v>280</v>
      </c>
      <c r="AF42" s="170"/>
      <c r="AG42" s="146"/>
      <c r="AH42" s="171" t="s">
        <v>281</v>
      </c>
      <c r="AI42" s="171"/>
    </row>
    <row r="43" spans="1:35" ht="31.5">
      <c r="A43" s="20" t="s">
        <v>2</v>
      </c>
      <c r="B43" s="17" t="s">
        <v>67</v>
      </c>
      <c r="C43" s="17" t="s">
        <v>6</v>
      </c>
      <c r="D43" s="17" t="s">
        <v>67</v>
      </c>
      <c r="E43" s="17" t="s">
        <v>6</v>
      </c>
      <c r="F43" s="17" t="s">
        <v>67</v>
      </c>
      <c r="G43" s="17" t="s">
        <v>6</v>
      </c>
      <c r="H43" s="17" t="s">
        <v>67</v>
      </c>
      <c r="I43" s="17" t="s">
        <v>6</v>
      </c>
      <c r="J43" s="17" t="s">
        <v>67</v>
      </c>
      <c r="K43" s="17" t="s">
        <v>6</v>
      </c>
      <c r="L43" s="17" t="s">
        <v>67</v>
      </c>
      <c r="M43" s="17" t="s">
        <v>6</v>
      </c>
      <c r="N43" s="17" t="s">
        <v>67</v>
      </c>
      <c r="O43" s="17" t="s">
        <v>6</v>
      </c>
      <c r="P43" s="17" t="s">
        <v>67</v>
      </c>
      <c r="Q43" s="17" t="s">
        <v>6</v>
      </c>
      <c r="R43" s="17" t="s">
        <v>67</v>
      </c>
      <c r="S43" s="211" t="s">
        <v>6</v>
      </c>
      <c r="T43" s="212"/>
      <c r="U43" s="17" t="s">
        <v>67</v>
      </c>
      <c r="V43" s="17" t="s">
        <v>6</v>
      </c>
      <c r="W43" s="17" t="s">
        <v>67</v>
      </c>
      <c r="X43" s="17" t="s">
        <v>6</v>
      </c>
      <c r="Y43" s="17" t="s">
        <v>67</v>
      </c>
      <c r="Z43" s="18" t="s">
        <v>6</v>
      </c>
      <c r="AA43" s="146"/>
      <c r="AB43" s="17" t="s">
        <v>67</v>
      </c>
      <c r="AC43" s="17" t="s">
        <v>6</v>
      </c>
      <c r="AD43" s="146"/>
      <c r="AE43" s="17" t="s">
        <v>67</v>
      </c>
      <c r="AF43" s="17" t="s">
        <v>6</v>
      </c>
      <c r="AG43" s="146"/>
      <c r="AH43" s="17" t="s">
        <v>67</v>
      </c>
      <c r="AI43" s="17" t="s">
        <v>6</v>
      </c>
    </row>
    <row r="44" spans="1:35" ht="30" customHeight="1">
      <c r="A44" s="21" t="s">
        <v>68</v>
      </c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220"/>
      <c r="T44" s="221"/>
      <c r="U44" s="160"/>
      <c r="V44" s="160"/>
      <c r="W44" s="160"/>
      <c r="X44" s="160"/>
      <c r="Y44" s="160"/>
      <c r="Z44" s="160"/>
      <c r="AA44" s="21" t="s">
        <v>68</v>
      </c>
      <c r="AB44" s="56">
        <f>U44+W44+Y44+R44+P44+N44+L44+J44+H44+F44+D44+B44</f>
        <v>0</v>
      </c>
      <c r="AC44" s="56">
        <f>V44+X44+Z44+S44+Q44+O44+M44+K44+I44+G44+E44+C44</f>
        <v>0</v>
      </c>
      <c r="AD44" s="146"/>
      <c r="AE44" s="62">
        <f>D38+E38</f>
        <v>0</v>
      </c>
      <c r="AF44" s="62">
        <f>D39+E39</f>
        <v>0</v>
      </c>
      <c r="AG44" s="146"/>
      <c r="AH44" s="62">
        <f>AB44-AE44</f>
        <v>0</v>
      </c>
      <c r="AI44" s="62">
        <f t="shared" ref="AI44:AI47" si="1">AC44-AF44</f>
        <v>0</v>
      </c>
    </row>
    <row r="45" spans="1:35" ht="36" customHeight="1">
      <c r="A45" s="58" t="s">
        <v>69</v>
      </c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222"/>
      <c r="T45" s="223"/>
      <c r="U45" s="161"/>
      <c r="V45" s="161"/>
      <c r="W45" s="161"/>
      <c r="X45" s="161"/>
      <c r="Y45" s="161"/>
      <c r="Z45" s="161"/>
      <c r="AA45" s="127" t="s">
        <v>69</v>
      </c>
      <c r="AB45" s="56">
        <f>U45+W45+Y45+R45+P45+N45+L45+J45+H45+F45+D45+B45</f>
        <v>0</v>
      </c>
      <c r="AC45" s="56">
        <f>V45+X45+Z45+S45+Q45+O45+M45+K45+I45+G45+E45+C45</f>
        <v>0</v>
      </c>
      <c r="AD45" s="146"/>
      <c r="AE45" s="56">
        <f>C52+C53+D52+D53</f>
        <v>0</v>
      </c>
      <c r="AF45" s="56">
        <f>C54+C55+D54+D55</f>
        <v>0</v>
      </c>
      <c r="AG45" s="146"/>
      <c r="AH45" s="62">
        <f t="shared" ref="AH45:AH47" si="2">AB45-AE45</f>
        <v>0</v>
      </c>
      <c r="AI45" s="62">
        <f t="shared" si="1"/>
        <v>0</v>
      </c>
    </row>
    <row r="46" spans="1:35" ht="35.25" customHeight="1">
      <c r="A46" s="59" t="s">
        <v>70</v>
      </c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224"/>
      <c r="T46" s="225"/>
      <c r="U46" s="162"/>
      <c r="V46" s="162"/>
      <c r="W46" s="162"/>
      <c r="X46" s="162"/>
      <c r="Y46" s="162"/>
      <c r="Z46" s="162"/>
      <c r="AA46" s="128" t="s">
        <v>70</v>
      </c>
      <c r="AB46" s="56">
        <f t="shared" ref="AB46:AC47" si="3">U46+W46+Y46+R46+P46+N46+L46+J46+H46+F46+D46+B46</f>
        <v>0</v>
      </c>
      <c r="AC46" s="56">
        <f t="shared" si="3"/>
        <v>0</v>
      </c>
      <c r="AD46" s="146"/>
      <c r="AE46" s="56">
        <f>E52+E53</f>
        <v>0</v>
      </c>
      <c r="AF46" s="56">
        <f>E54+E55</f>
        <v>0</v>
      </c>
      <c r="AG46" s="146"/>
      <c r="AH46" s="62">
        <f t="shared" si="2"/>
        <v>0</v>
      </c>
      <c r="AI46" s="62">
        <f t="shared" si="1"/>
        <v>0</v>
      </c>
    </row>
    <row r="47" spans="1:35" ht="30.75" thickBot="1">
      <c r="A47" s="60" t="s">
        <v>71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226"/>
      <c r="T47" s="227"/>
      <c r="U47" s="163"/>
      <c r="V47" s="163"/>
      <c r="W47" s="163"/>
      <c r="X47" s="163"/>
      <c r="Y47" s="163"/>
      <c r="Z47" s="163"/>
      <c r="AA47" s="129" t="s">
        <v>71</v>
      </c>
      <c r="AB47" s="56">
        <f>U47+W47+Y47+R47+P47+N47+L47+J47+H47+F47+D47+B47</f>
        <v>0</v>
      </c>
      <c r="AC47" s="56">
        <f t="shared" si="3"/>
        <v>0</v>
      </c>
      <c r="AD47" s="146"/>
      <c r="AE47" s="62">
        <f>F52+F53+G52+G53+H52+H53+I52+I53+J52+J53+K52+K53+L52+L53+M52+M53+N52+N53+O52+O53+P52+P53+Q52+Q53+R52+R53+S52+S53+T52+T53+U52+U53+V52+V53+W52+W53+X52+X53</f>
        <v>0</v>
      </c>
      <c r="AF47" s="62">
        <f>Y54+Y55-(C54+C55+D54+D55+E54+E55)</f>
        <v>0</v>
      </c>
      <c r="AG47" s="146"/>
      <c r="AH47" s="62">
        <f t="shared" si="2"/>
        <v>0</v>
      </c>
      <c r="AI47" s="62">
        <f t="shared" si="1"/>
        <v>0</v>
      </c>
    </row>
    <row r="48" spans="1:3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</row>
    <row r="49" spans="1:35" ht="16.5" thickBot="1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</row>
    <row r="50" spans="1:35" ht="16.5" thickBot="1">
      <c r="A50" s="174" t="s">
        <v>72</v>
      </c>
      <c r="B50" s="175"/>
      <c r="C50" s="175"/>
      <c r="D50" s="175"/>
      <c r="E50" s="175"/>
      <c r="F50" s="17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</row>
    <row r="51" spans="1:35" ht="31.5">
      <c r="A51" s="3" t="s">
        <v>2</v>
      </c>
      <c r="B51" s="22" t="s">
        <v>73</v>
      </c>
      <c r="C51" s="22" t="s">
        <v>74</v>
      </c>
      <c r="D51" s="22" t="s">
        <v>75</v>
      </c>
      <c r="E51" s="22" t="s">
        <v>76</v>
      </c>
      <c r="F51" s="22" t="s">
        <v>223</v>
      </c>
      <c r="G51" s="22" t="s">
        <v>224</v>
      </c>
      <c r="H51" s="22" t="s">
        <v>38</v>
      </c>
      <c r="I51" s="22" t="s">
        <v>225</v>
      </c>
      <c r="J51" s="22" t="s">
        <v>226</v>
      </c>
      <c r="K51" s="22" t="s">
        <v>40</v>
      </c>
      <c r="L51" s="22" t="s">
        <v>41</v>
      </c>
      <c r="M51" s="22" t="s">
        <v>42</v>
      </c>
      <c r="N51" s="22" t="s">
        <v>43</v>
      </c>
      <c r="O51" s="22" t="s">
        <v>227</v>
      </c>
      <c r="P51" s="22" t="s">
        <v>45</v>
      </c>
      <c r="Q51" s="22" t="s">
        <v>228</v>
      </c>
      <c r="R51" s="22" t="s">
        <v>77</v>
      </c>
      <c r="S51" s="22" t="s">
        <v>229</v>
      </c>
      <c r="T51" s="22" t="s">
        <v>78</v>
      </c>
      <c r="U51" s="22" t="s">
        <v>79</v>
      </c>
      <c r="V51" s="22" t="s">
        <v>80</v>
      </c>
      <c r="W51" s="22" t="s">
        <v>81</v>
      </c>
      <c r="X51" s="22" t="s">
        <v>270</v>
      </c>
      <c r="Y51" s="23" t="s">
        <v>28</v>
      </c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</row>
    <row r="52" spans="1:35">
      <c r="A52" s="215" t="s">
        <v>5</v>
      </c>
      <c r="B52" s="17" t="s">
        <v>82</v>
      </c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8">
        <f t="shared" ref="Y52:Y57" si="4">SUM(C52:X52)</f>
        <v>0</v>
      </c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</row>
    <row r="53" spans="1:35">
      <c r="A53" s="189"/>
      <c r="B53" s="17" t="s">
        <v>12</v>
      </c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8">
        <f t="shared" si="4"/>
        <v>0</v>
      </c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</row>
    <row r="54" spans="1:35">
      <c r="A54" s="215" t="s">
        <v>6</v>
      </c>
      <c r="B54" s="17" t="s">
        <v>82</v>
      </c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8">
        <f t="shared" si="4"/>
        <v>0</v>
      </c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</row>
    <row r="55" spans="1:35">
      <c r="A55" s="189"/>
      <c r="B55" s="17" t="s">
        <v>12</v>
      </c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8">
        <f t="shared" si="4"/>
        <v>0</v>
      </c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</row>
    <row r="56" spans="1:35">
      <c r="A56" s="215" t="s">
        <v>9</v>
      </c>
      <c r="B56" s="17" t="s">
        <v>82</v>
      </c>
      <c r="C56" s="17">
        <f>C52+C54</f>
        <v>0</v>
      </c>
      <c r="D56" s="17">
        <f t="shared" ref="C56:X57" si="5">D52+D54</f>
        <v>0</v>
      </c>
      <c r="E56" s="17">
        <f t="shared" si="5"/>
        <v>0</v>
      </c>
      <c r="F56" s="17">
        <f t="shared" si="5"/>
        <v>0</v>
      </c>
      <c r="G56" s="17">
        <f t="shared" si="5"/>
        <v>0</v>
      </c>
      <c r="H56" s="17">
        <f t="shared" si="5"/>
        <v>0</v>
      </c>
      <c r="I56" s="17">
        <f t="shared" si="5"/>
        <v>0</v>
      </c>
      <c r="J56" s="17">
        <f t="shared" si="5"/>
        <v>0</v>
      </c>
      <c r="K56" s="17">
        <f t="shared" si="5"/>
        <v>0</v>
      </c>
      <c r="L56" s="17">
        <f t="shared" si="5"/>
        <v>0</v>
      </c>
      <c r="M56" s="17">
        <f t="shared" si="5"/>
        <v>0</v>
      </c>
      <c r="N56" s="17">
        <f t="shared" si="5"/>
        <v>0</v>
      </c>
      <c r="O56" s="17">
        <f t="shared" si="5"/>
        <v>0</v>
      </c>
      <c r="P56" s="17">
        <f t="shared" si="5"/>
        <v>0</v>
      </c>
      <c r="Q56" s="17">
        <f t="shared" si="5"/>
        <v>0</v>
      </c>
      <c r="R56" s="17">
        <f t="shared" si="5"/>
        <v>0</v>
      </c>
      <c r="S56" s="17">
        <f t="shared" si="5"/>
        <v>0</v>
      </c>
      <c r="T56" s="17">
        <f t="shared" si="5"/>
        <v>0</v>
      </c>
      <c r="U56" s="17">
        <f t="shared" si="5"/>
        <v>0</v>
      </c>
      <c r="V56" s="17">
        <f t="shared" si="5"/>
        <v>0</v>
      </c>
      <c r="W56" s="17">
        <f t="shared" si="5"/>
        <v>0</v>
      </c>
      <c r="X56" s="17">
        <f t="shared" si="5"/>
        <v>0</v>
      </c>
      <c r="Y56" s="18">
        <f t="shared" si="4"/>
        <v>0</v>
      </c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</row>
    <row r="57" spans="1:35" ht="16.5" thickBot="1">
      <c r="A57" s="216"/>
      <c r="B57" s="19" t="s">
        <v>12</v>
      </c>
      <c r="C57" s="17">
        <f t="shared" si="5"/>
        <v>0</v>
      </c>
      <c r="D57" s="17">
        <f t="shared" si="5"/>
        <v>0</v>
      </c>
      <c r="E57" s="17">
        <f t="shared" si="5"/>
        <v>0</v>
      </c>
      <c r="F57" s="17">
        <f t="shared" si="5"/>
        <v>0</v>
      </c>
      <c r="G57" s="17">
        <f t="shared" si="5"/>
        <v>0</v>
      </c>
      <c r="H57" s="17">
        <f t="shared" si="5"/>
        <v>0</v>
      </c>
      <c r="I57" s="17">
        <f t="shared" si="5"/>
        <v>0</v>
      </c>
      <c r="J57" s="17">
        <f t="shared" si="5"/>
        <v>0</v>
      </c>
      <c r="K57" s="17">
        <f t="shared" si="5"/>
        <v>0</v>
      </c>
      <c r="L57" s="17">
        <f t="shared" si="5"/>
        <v>0</v>
      </c>
      <c r="M57" s="17">
        <f t="shared" si="5"/>
        <v>0</v>
      </c>
      <c r="N57" s="17">
        <f t="shared" si="5"/>
        <v>0</v>
      </c>
      <c r="O57" s="17">
        <f t="shared" si="5"/>
        <v>0</v>
      </c>
      <c r="P57" s="17">
        <f t="shared" si="5"/>
        <v>0</v>
      </c>
      <c r="Q57" s="17">
        <f t="shared" si="5"/>
        <v>0</v>
      </c>
      <c r="R57" s="17">
        <f t="shared" si="5"/>
        <v>0</v>
      </c>
      <c r="S57" s="17">
        <f t="shared" si="5"/>
        <v>0</v>
      </c>
      <c r="T57" s="17">
        <f t="shared" si="5"/>
        <v>0</v>
      </c>
      <c r="U57" s="17">
        <f t="shared" si="5"/>
        <v>0</v>
      </c>
      <c r="V57" s="17">
        <f t="shared" si="5"/>
        <v>0</v>
      </c>
      <c r="W57" s="17">
        <f t="shared" si="5"/>
        <v>0</v>
      </c>
      <c r="X57" s="17">
        <f t="shared" si="5"/>
        <v>0</v>
      </c>
      <c r="Y57" s="18">
        <f t="shared" si="4"/>
        <v>0</v>
      </c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</row>
    <row r="58" spans="1:35" ht="16.5" thickBot="1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</row>
    <row r="59" spans="1:35" ht="31.5" customHeight="1" thickBot="1">
      <c r="A59" s="217" t="s">
        <v>83</v>
      </c>
      <c r="B59" s="218"/>
      <c r="C59" s="218"/>
      <c r="D59" s="218"/>
      <c r="E59" s="218"/>
      <c r="F59" s="218"/>
      <c r="G59" s="218"/>
      <c r="H59" s="218"/>
      <c r="I59" s="218"/>
      <c r="J59" s="218"/>
      <c r="K59" s="219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</row>
    <row r="60" spans="1:35" ht="105" customHeight="1">
      <c r="A60" s="3" t="s">
        <v>2</v>
      </c>
      <c r="B60" s="22" t="s">
        <v>84</v>
      </c>
      <c r="C60" s="22" t="s">
        <v>85</v>
      </c>
      <c r="D60" s="22" t="s">
        <v>86</v>
      </c>
      <c r="E60" s="105" t="s">
        <v>87</v>
      </c>
      <c r="F60" s="22" t="s">
        <v>88</v>
      </c>
      <c r="G60" s="22" t="s">
        <v>89</v>
      </c>
      <c r="H60" s="22" t="s">
        <v>90</v>
      </c>
      <c r="I60" s="22" t="s">
        <v>91</v>
      </c>
      <c r="J60" s="22" t="s">
        <v>92</v>
      </c>
      <c r="K60" s="23" t="s">
        <v>93</v>
      </c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</row>
    <row r="61" spans="1:35" ht="32.25" customHeight="1">
      <c r="A61" s="215" t="s">
        <v>5</v>
      </c>
      <c r="B61" s="17" t="s">
        <v>74</v>
      </c>
      <c r="C61" s="158"/>
      <c r="D61" s="158"/>
      <c r="E61" s="158"/>
      <c r="F61" s="158"/>
      <c r="G61" s="158"/>
      <c r="H61" s="158"/>
      <c r="I61" s="158"/>
      <c r="J61" s="158"/>
      <c r="K61" s="158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</row>
    <row r="62" spans="1:35" ht="41.25" customHeight="1">
      <c r="A62" s="188"/>
      <c r="B62" s="17" t="s">
        <v>94</v>
      </c>
      <c r="C62" s="158"/>
      <c r="D62" s="158"/>
      <c r="E62" s="158"/>
      <c r="F62" s="164"/>
      <c r="G62" s="164"/>
      <c r="H62" s="158"/>
      <c r="I62" s="164"/>
      <c r="J62" s="158"/>
      <c r="K62" s="158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</row>
    <row r="63" spans="1:35" ht="32.25" customHeight="1">
      <c r="A63" s="189"/>
      <c r="B63" s="17" t="s">
        <v>95</v>
      </c>
      <c r="C63" s="158"/>
      <c r="D63" s="158"/>
      <c r="E63" s="158"/>
      <c r="F63" s="165"/>
      <c r="G63" s="165"/>
      <c r="H63" s="158"/>
      <c r="I63" s="165"/>
      <c r="J63" s="158"/>
      <c r="K63" s="158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</row>
    <row r="64" spans="1:35">
      <c r="A64" s="215" t="s">
        <v>6</v>
      </c>
      <c r="B64" s="17" t="s">
        <v>74</v>
      </c>
      <c r="C64" s="158"/>
      <c r="D64" s="158"/>
      <c r="E64" s="158"/>
      <c r="F64" s="158"/>
      <c r="G64" s="158"/>
      <c r="H64" s="158"/>
      <c r="I64" s="158"/>
      <c r="J64" s="158"/>
      <c r="K64" s="158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</row>
    <row r="65" spans="1:35" ht="42.75" customHeight="1">
      <c r="A65" s="188"/>
      <c r="B65" s="17" t="s">
        <v>94</v>
      </c>
      <c r="C65" s="158"/>
      <c r="D65" s="158"/>
      <c r="E65" s="158"/>
      <c r="F65" s="165"/>
      <c r="G65" s="165"/>
      <c r="H65" s="158"/>
      <c r="I65" s="165"/>
      <c r="J65" s="158"/>
      <c r="K65" s="158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</row>
    <row r="66" spans="1:35" ht="37.9" customHeight="1" thickBot="1">
      <c r="A66" s="216"/>
      <c r="B66" s="19" t="s">
        <v>95</v>
      </c>
      <c r="C66" s="158"/>
      <c r="D66" s="158"/>
      <c r="E66" s="158"/>
      <c r="F66" s="166"/>
      <c r="G66" s="166"/>
      <c r="H66" s="158"/>
      <c r="I66" s="166"/>
      <c r="J66" s="158"/>
      <c r="K66" s="158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</row>
    <row r="67" spans="1:3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</row>
    <row r="68" spans="1:35" ht="16.5" thickBot="1">
      <c r="A68" s="234" t="s">
        <v>96</v>
      </c>
      <c r="B68" s="235"/>
      <c r="C68" s="235"/>
      <c r="D68" s="235"/>
      <c r="E68" s="235"/>
      <c r="F68" s="235"/>
      <c r="G68" s="235"/>
      <c r="H68" s="235"/>
      <c r="I68" s="235"/>
      <c r="J68" s="235"/>
      <c r="K68" s="235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</row>
    <row r="69" spans="1:35" ht="32.25" thickBot="1">
      <c r="A69" s="152" t="s">
        <v>2</v>
      </c>
      <c r="B69" s="153" t="s">
        <v>97</v>
      </c>
      <c r="C69" s="26" t="s">
        <v>38</v>
      </c>
      <c r="D69" s="27" t="s">
        <v>39</v>
      </c>
      <c r="E69" s="27" t="s">
        <v>40</v>
      </c>
      <c r="F69" s="27" t="s">
        <v>41</v>
      </c>
      <c r="G69" s="27" t="s">
        <v>98</v>
      </c>
      <c r="H69" s="27" t="s">
        <v>43</v>
      </c>
      <c r="I69" s="27" t="s">
        <v>44</v>
      </c>
      <c r="J69" s="28" t="s">
        <v>45</v>
      </c>
      <c r="K69" s="28" t="s">
        <v>276</v>
      </c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</row>
    <row r="70" spans="1:35" ht="28.5" customHeight="1">
      <c r="A70" s="236" t="s">
        <v>5</v>
      </c>
      <c r="B70" s="29" t="s">
        <v>99</v>
      </c>
      <c r="C70" s="158"/>
      <c r="D70" s="158"/>
      <c r="E70" s="158"/>
      <c r="F70" s="158"/>
      <c r="G70" s="158"/>
      <c r="H70" s="158"/>
      <c r="I70" s="158"/>
      <c r="J70" s="158"/>
      <c r="K70" s="158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</row>
    <row r="71" spans="1:35" ht="31.5">
      <c r="A71" s="237"/>
      <c r="B71" s="30" t="s">
        <v>100</v>
      </c>
      <c r="C71" s="158"/>
      <c r="D71" s="158"/>
      <c r="E71" s="158"/>
      <c r="F71" s="158"/>
      <c r="G71" s="158"/>
      <c r="H71" s="158"/>
      <c r="I71" s="158"/>
      <c r="J71" s="158"/>
      <c r="K71" s="158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</row>
    <row r="72" spans="1:35" ht="31.5">
      <c r="A72" s="237"/>
      <c r="B72" s="30" t="s">
        <v>101</v>
      </c>
      <c r="C72" s="158"/>
      <c r="D72" s="158"/>
      <c r="E72" s="158"/>
      <c r="F72" s="158"/>
      <c r="G72" s="158"/>
      <c r="H72" s="158"/>
      <c r="I72" s="158"/>
      <c r="J72" s="158"/>
      <c r="K72" s="158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</row>
    <row r="73" spans="1:35" ht="31.5">
      <c r="A73" s="237"/>
      <c r="B73" s="30" t="s">
        <v>102</v>
      </c>
      <c r="C73" s="158"/>
      <c r="D73" s="158"/>
      <c r="E73" s="158"/>
      <c r="F73" s="158"/>
      <c r="G73" s="158"/>
      <c r="H73" s="158"/>
      <c r="I73" s="158"/>
      <c r="J73" s="158"/>
      <c r="K73" s="158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</row>
    <row r="74" spans="1:35" ht="30" customHeight="1" thickBot="1">
      <c r="A74" s="238"/>
      <c r="B74" s="31" t="s">
        <v>93</v>
      </c>
      <c r="C74" s="158"/>
      <c r="D74" s="158"/>
      <c r="E74" s="158"/>
      <c r="F74" s="158"/>
      <c r="G74" s="158"/>
      <c r="H74" s="158"/>
      <c r="I74" s="158"/>
      <c r="J74" s="158"/>
      <c r="K74" s="158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</row>
    <row r="75" spans="1:35" ht="31.5" customHeight="1">
      <c r="A75" s="236" t="s">
        <v>6</v>
      </c>
      <c r="B75" s="32" t="s">
        <v>99</v>
      </c>
      <c r="C75" s="158"/>
      <c r="D75" s="158"/>
      <c r="E75" s="158"/>
      <c r="F75" s="158"/>
      <c r="G75" s="158"/>
      <c r="H75" s="158"/>
      <c r="I75" s="158"/>
      <c r="J75" s="158"/>
      <c r="K75" s="158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</row>
    <row r="76" spans="1:35" ht="31.5">
      <c r="A76" s="237"/>
      <c r="B76" s="30" t="s">
        <v>100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</row>
    <row r="77" spans="1:35" ht="31.5">
      <c r="A77" s="237"/>
      <c r="B77" s="30" t="s">
        <v>101</v>
      </c>
      <c r="C77" s="158"/>
      <c r="D77" s="158"/>
      <c r="E77" s="158"/>
      <c r="F77" s="158"/>
      <c r="G77" s="158"/>
      <c r="H77" s="158"/>
      <c r="I77" s="158"/>
      <c r="J77" s="158"/>
      <c r="K77" s="158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</row>
    <row r="78" spans="1:35" ht="31.5">
      <c r="A78" s="237"/>
      <c r="B78" s="30" t="s">
        <v>102</v>
      </c>
      <c r="C78" s="158"/>
      <c r="D78" s="158"/>
      <c r="E78" s="158"/>
      <c r="F78" s="158"/>
      <c r="G78" s="158"/>
      <c r="H78" s="158"/>
      <c r="I78" s="158"/>
      <c r="J78" s="158"/>
      <c r="K78" s="158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</row>
    <row r="79" spans="1:35" ht="33.75" customHeight="1" thickBot="1">
      <c r="A79" s="238"/>
      <c r="B79" s="31" t="s">
        <v>93</v>
      </c>
      <c r="C79" s="158"/>
      <c r="D79" s="158"/>
      <c r="E79" s="158"/>
      <c r="F79" s="158"/>
      <c r="G79" s="158"/>
      <c r="H79" s="158"/>
      <c r="I79" s="158"/>
      <c r="J79" s="158"/>
      <c r="K79" s="158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</row>
    <row r="80" spans="1:35" ht="16.5" thickBot="1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</row>
    <row r="81" spans="1:35" ht="24.95" customHeight="1">
      <c r="A81" s="239" t="s">
        <v>219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1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</row>
    <row r="82" spans="1:35" ht="24.95" customHeight="1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4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</row>
    <row r="83" spans="1:35" ht="24.95" customHeight="1" thickBot="1">
      <c r="A83" s="245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  <c r="N83" s="247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</row>
    <row r="84" spans="1:35" ht="24.9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</row>
    <row r="85" spans="1:35">
      <c r="A85" s="228" t="s">
        <v>103</v>
      </c>
      <c r="B85" s="229"/>
      <c r="C85" s="229"/>
      <c r="D85" s="229"/>
      <c r="E85" s="230"/>
      <c r="F85" s="145">
        <f>(E38+D38)-SUM(F38:K38)</f>
        <v>0</v>
      </c>
      <c r="G85" s="146"/>
      <c r="H85" s="231" t="s">
        <v>104</v>
      </c>
      <c r="I85" s="232"/>
      <c r="J85" s="232"/>
      <c r="K85" s="232"/>
      <c r="L85" s="233"/>
      <c r="M85" s="145">
        <f>(C52+C53)-SUM(C61:K61)</f>
        <v>0</v>
      </c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</row>
    <row r="86" spans="1:35">
      <c r="A86" s="228" t="s">
        <v>105</v>
      </c>
      <c r="B86" s="229"/>
      <c r="C86" s="229"/>
      <c r="D86" s="229"/>
      <c r="E86" s="230"/>
      <c r="F86" s="145">
        <f>(E39+D39)-SUM(F39:K39)</f>
        <v>0</v>
      </c>
      <c r="G86" s="146"/>
      <c r="H86" s="231" t="s">
        <v>106</v>
      </c>
      <c r="I86" s="232"/>
      <c r="J86" s="232"/>
      <c r="K86" s="232"/>
      <c r="L86" s="233"/>
      <c r="M86" s="145">
        <f>(C54+C55)-SUM(C64:K64)</f>
        <v>0</v>
      </c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</row>
    <row r="87" spans="1:35">
      <c r="A87" s="228" t="s">
        <v>107</v>
      </c>
      <c r="B87" s="229"/>
      <c r="C87" s="229"/>
      <c r="D87" s="229"/>
      <c r="E87" s="230"/>
      <c r="F87" s="145">
        <f>(E38+D38)-SUM(L38:T38)</f>
        <v>0</v>
      </c>
      <c r="G87" s="146"/>
      <c r="H87" s="231" t="s">
        <v>108</v>
      </c>
      <c r="I87" s="232"/>
      <c r="J87" s="232"/>
      <c r="K87" s="232"/>
      <c r="L87" s="233"/>
      <c r="M87" s="145">
        <f>(D52+D53)-SUM(C62:K62)</f>
        <v>0</v>
      </c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</row>
    <row r="88" spans="1:35">
      <c r="A88" s="228" t="s">
        <v>109</v>
      </c>
      <c r="B88" s="229"/>
      <c r="C88" s="229"/>
      <c r="D88" s="229"/>
      <c r="E88" s="230"/>
      <c r="F88" s="145">
        <f>(E39+D39)-SUM(L39:T39)</f>
        <v>0</v>
      </c>
      <c r="G88" s="146"/>
      <c r="H88" s="231" t="s">
        <v>110</v>
      </c>
      <c r="I88" s="232"/>
      <c r="J88" s="232"/>
      <c r="K88" s="232"/>
      <c r="L88" s="233"/>
      <c r="M88" s="145">
        <f>(D54+D55)-SUM(C65:K65)</f>
        <v>0</v>
      </c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</row>
    <row r="89" spans="1:35">
      <c r="A89" s="228" t="s">
        <v>111</v>
      </c>
      <c r="B89" s="229"/>
      <c r="C89" s="229"/>
      <c r="D89" s="229"/>
      <c r="E89" s="230"/>
      <c r="F89" s="145">
        <f>(E38+D38)-(B44+D44+F44+H44+J44+L44+N44+P44+R44+U44+W44+Y44)</f>
        <v>0</v>
      </c>
      <c r="G89" s="146"/>
      <c r="H89" s="231" t="s">
        <v>112</v>
      </c>
      <c r="I89" s="232"/>
      <c r="J89" s="232"/>
      <c r="K89" s="232"/>
      <c r="L89" s="233"/>
      <c r="M89" s="145">
        <f>(E52+E53)-SUM(C63:K63)</f>
        <v>0</v>
      </c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</row>
    <row r="90" spans="1:35">
      <c r="A90" s="228" t="s">
        <v>113</v>
      </c>
      <c r="B90" s="229"/>
      <c r="C90" s="229"/>
      <c r="D90" s="229"/>
      <c r="E90" s="230"/>
      <c r="F90" s="145">
        <f>(E39+D39)-(C44+E44+G44+I44+K44+M44+O44+Q44+S44+V44+X44+Z44)</f>
        <v>0</v>
      </c>
      <c r="G90" s="146"/>
      <c r="H90" s="231" t="s">
        <v>114</v>
      </c>
      <c r="I90" s="232"/>
      <c r="J90" s="232"/>
      <c r="K90" s="232"/>
      <c r="L90" s="233"/>
      <c r="M90" s="145">
        <f>(E54+E55)-SUM(C66:K66)</f>
        <v>0</v>
      </c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</row>
    <row r="91" spans="1:35">
      <c r="A91" s="228" t="s">
        <v>115</v>
      </c>
      <c r="B91" s="229"/>
      <c r="C91" s="229"/>
      <c r="D91" s="229"/>
      <c r="E91" s="230"/>
      <c r="F91" s="145">
        <f>SUM(C52:D53)-(B45+D45+F45+H45+J45+L45+N45+P45+R45+U45+W45+Y45)</f>
        <v>0</v>
      </c>
      <c r="G91" s="146"/>
      <c r="H91" s="231" t="s">
        <v>171</v>
      </c>
      <c r="I91" s="232"/>
      <c r="J91" s="232"/>
      <c r="K91" s="232"/>
      <c r="L91" s="233"/>
      <c r="M91" s="145" t="str">
        <f>IF(D38=(F38+H38+J38),"درست","غلط")</f>
        <v>درست</v>
      </c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</row>
    <row r="92" spans="1:35">
      <c r="A92" s="228" t="s">
        <v>116</v>
      </c>
      <c r="B92" s="229"/>
      <c r="C92" s="229"/>
      <c r="D92" s="229"/>
      <c r="E92" s="230"/>
      <c r="F92" s="145">
        <f>SUM(C54:D55)-(C45+E45+G45+I45+K45+M45+O45+Q45+S45+V45+X45+Z45)</f>
        <v>0</v>
      </c>
      <c r="G92" s="146"/>
      <c r="H92" s="231" t="s">
        <v>172</v>
      </c>
      <c r="I92" s="232"/>
      <c r="J92" s="232"/>
      <c r="K92" s="232"/>
      <c r="L92" s="233"/>
      <c r="M92" s="145" t="str">
        <f>IF(D39=(F39+H39+J39),"درست","غلط")</f>
        <v>درست</v>
      </c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</row>
    <row r="93" spans="1:35">
      <c r="A93" s="228" t="s">
        <v>117</v>
      </c>
      <c r="B93" s="229"/>
      <c r="C93" s="229"/>
      <c r="D93" s="229"/>
      <c r="E93" s="230"/>
      <c r="F93" s="145">
        <f>(E52+E53)-(B46+D46+F46+H46+J46+L46+N46+P46+R46+U46+W46+Y46)</f>
        <v>0</v>
      </c>
      <c r="G93" s="146"/>
      <c r="H93" s="231" t="s">
        <v>173</v>
      </c>
      <c r="I93" s="232"/>
      <c r="J93" s="232"/>
      <c r="K93" s="232"/>
      <c r="L93" s="233"/>
      <c r="M93" s="145" t="str">
        <f>IF(E38=(G38+I38+K38),"درست","غلط")</f>
        <v>درست</v>
      </c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</row>
    <row r="94" spans="1:35">
      <c r="A94" s="228" t="s">
        <v>118</v>
      </c>
      <c r="B94" s="229"/>
      <c r="C94" s="229"/>
      <c r="D94" s="229"/>
      <c r="E94" s="230"/>
      <c r="F94" s="145">
        <f>(E55+E54)-(C46+E46+G46+I46+K46+M46+O46+Q46+S46+V46+X46+Z46)</f>
        <v>0</v>
      </c>
      <c r="G94" s="146"/>
      <c r="H94" s="231" t="s">
        <v>174</v>
      </c>
      <c r="I94" s="232"/>
      <c r="J94" s="232"/>
      <c r="K94" s="232"/>
      <c r="L94" s="233"/>
      <c r="M94" s="145" t="str">
        <f>IF(E39=(G39+I39+K39),"درست","غلط")</f>
        <v>درست</v>
      </c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</row>
    <row r="95" spans="1:35">
      <c r="A95" s="228" t="s">
        <v>119</v>
      </c>
      <c r="B95" s="229"/>
      <c r="C95" s="229"/>
      <c r="D95" s="229"/>
      <c r="E95" s="230"/>
      <c r="F95" s="145">
        <f>SUM(F52:X53)-(B47+D47+F47+H47+J47+L47+N47+P47+R47+U47+W47+Y47)</f>
        <v>0</v>
      </c>
      <c r="G95" s="146"/>
      <c r="H95" s="231" t="s">
        <v>175</v>
      </c>
      <c r="I95" s="232"/>
      <c r="J95" s="232"/>
      <c r="K95" s="232"/>
      <c r="L95" s="233"/>
      <c r="M95" s="145">
        <f>(U38+V38+W38+X38+X39+W39+V39+U39)-((D38+E38+E39+D39)+((B38+C38+C39+B39)-N102))</f>
        <v>0</v>
      </c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</row>
    <row r="96" spans="1:35">
      <c r="A96" s="228" t="s">
        <v>120</v>
      </c>
      <c r="B96" s="229"/>
      <c r="C96" s="229"/>
      <c r="D96" s="229"/>
      <c r="E96" s="230"/>
      <c r="F96" s="145">
        <f>SUM(F54:X55)-(C47+E47+G47+I47+K47+M47+O47+Q47+S47+V47+X47+Z47)</f>
        <v>0</v>
      </c>
      <c r="G96" s="146"/>
      <c r="H96" s="231" t="s">
        <v>272</v>
      </c>
      <c r="I96" s="232"/>
      <c r="J96" s="232"/>
      <c r="K96" s="232"/>
      <c r="L96" s="233"/>
      <c r="M96" s="145">
        <f>(Y38+Z38+Y39+Z39)- (U38+V38+W38+X38+U39+V39+W39+X39)</f>
        <v>0</v>
      </c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</row>
    <row r="97" spans="1:35">
      <c r="A97" s="146"/>
      <c r="B97" s="146"/>
      <c r="C97" s="146"/>
      <c r="D97" s="146"/>
      <c r="E97" s="146"/>
      <c r="F97" s="146"/>
      <c r="G97" s="146"/>
      <c r="H97" s="231" t="s">
        <v>266</v>
      </c>
      <c r="I97" s="232"/>
      <c r="J97" s="232"/>
      <c r="K97" s="232"/>
      <c r="L97" s="233"/>
      <c r="M97" s="145">
        <f>(Y38+Z38+Y39+Z39)-((D38+E38+E39+D39)+((B38+C38+C39+B39)-N102))</f>
        <v>0</v>
      </c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</row>
    <row r="98" spans="1:3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</row>
    <row r="99" spans="1:3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</row>
    <row r="100" spans="1:3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</row>
    <row r="101" spans="1:3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</row>
    <row r="102" spans="1:35">
      <c r="A102" s="248" t="s">
        <v>121</v>
      </c>
      <c r="B102" s="248"/>
      <c r="C102" s="248"/>
      <c r="D102" s="248"/>
      <c r="E102" s="248"/>
      <c r="F102" s="248"/>
      <c r="G102" s="140">
        <f>H32+I32</f>
        <v>0</v>
      </c>
      <c r="H102" s="249" t="s">
        <v>122</v>
      </c>
      <c r="I102" s="250"/>
      <c r="J102" s="250"/>
      <c r="K102" s="250"/>
      <c r="L102" s="250"/>
      <c r="M102" s="251"/>
      <c r="N102" s="33">
        <f>SUM(B38:E39)-SUM(U38:X39)</f>
        <v>0</v>
      </c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</row>
    <row r="103" spans="1:35">
      <c r="A103" s="252" t="s">
        <v>123</v>
      </c>
      <c r="B103" s="252"/>
      <c r="C103" s="252"/>
      <c r="D103" s="252"/>
      <c r="E103" s="252"/>
      <c r="F103" s="252"/>
      <c r="G103" s="132">
        <f>B4+B5</f>
        <v>0</v>
      </c>
      <c r="H103" s="249" t="s">
        <v>124</v>
      </c>
      <c r="I103" s="250"/>
      <c r="J103" s="250"/>
      <c r="K103" s="250"/>
      <c r="L103" s="250"/>
      <c r="M103" s="251"/>
      <c r="N103" s="34" t="e">
        <f>(SUM(B38:E39)-SUM(U38:X39))*100/SUM(U38:X39)</f>
        <v>#DIV/0!</v>
      </c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</row>
    <row r="104" spans="1:35">
      <c r="A104" s="252" t="s">
        <v>125</v>
      </c>
      <c r="B104" s="252"/>
      <c r="C104" s="252"/>
      <c r="D104" s="252"/>
      <c r="E104" s="252"/>
      <c r="F104" s="252"/>
      <c r="G104" s="131" t="e">
        <f>G102/G103</f>
        <v>#DIV/0!</v>
      </c>
      <c r="H104" s="253" t="s">
        <v>126</v>
      </c>
      <c r="I104" s="253"/>
      <c r="J104" s="253"/>
      <c r="K104" s="253"/>
      <c r="L104" s="253"/>
      <c r="M104" s="253"/>
      <c r="N104" s="34" t="e">
        <f>SUM(B38:C39)/SUM(B38:E39)%</f>
        <v>#DIV/0!</v>
      </c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</row>
    <row r="105" spans="1:35">
      <c r="A105" s="252" t="s">
        <v>127</v>
      </c>
      <c r="B105" s="252"/>
      <c r="C105" s="252"/>
      <c r="D105" s="252"/>
      <c r="E105" s="252"/>
      <c r="F105" s="252"/>
      <c r="G105" s="131" t="e">
        <f>(I11+H11+H10+I10)*100/G102</f>
        <v>#DIV/0!</v>
      </c>
      <c r="H105" s="249" t="s">
        <v>128</v>
      </c>
      <c r="I105" s="250"/>
      <c r="J105" s="250"/>
      <c r="K105" s="250"/>
      <c r="L105" s="250"/>
      <c r="M105" s="251"/>
      <c r="N105" s="35" t="e">
        <f>SUM(H38:I39)/SUM(F38:I39)%</f>
        <v>#DIV/0!</v>
      </c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</row>
    <row r="106" spans="1:35">
      <c r="A106" s="252" t="s">
        <v>129</v>
      </c>
      <c r="B106" s="252"/>
      <c r="C106" s="252"/>
      <c r="D106" s="252"/>
      <c r="E106" s="252"/>
      <c r="F106" s="252"/>
      <c r="G106" s="131" t="e">
        <f>(SUM(H10:J12))*100/G102</f>
        <v>#DIV/0!</v>
      </c>
      <c r="H106" s="253" t="s">
        <v>130</v>
      </c>
      <c r="I106" s="253"/>
      <c r="J106" s="253"/>
      <c r="K106" s="253"/>
      <c r="L106" s="253"/>
      <c r="M106" s="253"/>
      <c r="N106" s="35" t="e">
        <f>SUM(F38:G39)/SUM(F38:I39)%</f>
        <v>#DIV/0!</v>
      </c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</row>
    <row r="107" spans="1:35">
      <c r="A107" s="252" t="s">
        <v>131</v>
      </c>
      <c r="B107" s="252"/>
      <c r="C107" s="252"/>
      <c r="D107" s="252"/>
      <c r="E107" s="252"/>
      <c r="F107" s="252"/>
      <c r="G107" s="131" t="e">
        <f>(H10+I10+H11+I11+H12+I12+H13+I13+H14+I14+H15+I15)*100/G102</f>
        <v>#DIV/0!</v>
      </c>
      <c r="H107" s="253" t="s">
        <v>132</v>
      </c>
      <c r="I107" s="253"/>
      <c r="J107" s="253"/>
      <c r="K107" s="253"/>
      <c r="L107" s="253"/>
      <c r="M107" s="253"/>
      <c r="N107" s="34" t="e">
        <f>SUM(F38:I39)/SUM(D38:E39)%</f>
        <v>#DIV/0!</v>
      </c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</row>
    <row r="108" spans="1:35">
      <c r="A108" s="252" t="s">
        <v>133</v>
      </c>
      <c r="B108" s="252"/>
      <c r="C108" s="252"/>
      <c r="D108" s="252"/>
      <c r="E108" s="252"/>
      <c r="F108" s="252"/>
      <c r="G108" s="131" t="e">
        <f>(H16+H17+H18+H19+H20+H21+H22+H23+H24+H25+H26+I26+I25+I24+I23+I22+I21+I20+I19+I18+I17+I16)*100/G102</f>
        <v>#DIV/0!</v>
      </c>
      <c r="H108" s="253" t="s">
        <v>134</v>
      </c>
      <c r="I108" s="253"/>
      <c r="J108" s="253"/>
      <c r="K108" s="253"/>
      <c r="L108" s="253"/>
      <c r="M108" s="253"/>
      <c r="N108" s="34" t="e">
        <f>SUM(U38:U39)*100/SUM(U38:X39)</f>
        <v>#DIV/0!</v>
      </c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</row>
    <row r="109" spans="1:35">
      <c r="A109" s="252" t="s">
        <v>135</v>
      </c>
      <c r="B109" s="252"/>
      <c r="C109" s="252"/>
      <c r="D109" s="252"/>
      <c r="E109" s="252"/>
      <c r="F109" s="252"/>
      <c r="G109" s="131" t="e">
        <f>SUM(H27:I31)*100/G102</f>
        <v>#DIV/0!</v>
      </c>
      <c r="H109" s="253" t="s">
        <v>136</v>
      </c>
      <c r="I109" s="253"/>
      <c r="J109" s="253"/>
      <c r="K109" s="253"/>
      <c r="L109" s="253"/>
      <c r="M109" s="253"/>
      <c r="N109" s="34" t="e">
        <f>SUM(X38:X39)*100/SUM(U38:X39)</f>
        <v>#DIV/0!</v>
      </c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</row>
    <row r="110" spans="1:35" ht="16.5" thickBot="1">
      <c r="A110" s="252" t="s">
        <v>137</v>
      </c>
      <c r="B110" s="252"/>
      <c r="C110" s="252"/>
      <c r="D110" s="252"/>
      <c r="E110" s="252"/>
      <c r="F110" s="252"/>
      <c r="G110" s="131" t="e">
        <f>(G109+G107)*100/G108</f>
        <v>#DIV/0!</v>
      </c>
      <c r="H110" s="258" t="s">
        <v>138</v>
      </c>
      <c r="I110" s="258"/>
      <c r="J110" s="258"/>
      <c r="K110" s="258"/>
      <c r="L110" s="258"/>
      <c r="M110" s="258"/>
      <c r="N110" s="36" t="e">
        <f>(C4+C5)*100/(B4+B5)</f>
        <v>#DIV/0!</v>
      </c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</row>
    <row r="111" spans="1:35">
      <c r="A111" s="252" t="s">
        <v>139</v>
      </c>
      <c r="B111" s="252"/>
      <c r="C111" s="252"/>
      <c r="D111" s="252"/>
      <c r="E111" s="252"/>
      <c r="F111" s="252"/>
      <c r="G111" s="131" t="e">
        <f t="shared" ref="G111:G120" si="6">J15*100/I15</f>
        <v>#DIV/0!</v>
      </c>
      <c r="H111" s="254" t="s">
        <v>140</v>
      </c>
      <c r="I111" s="255"/>
      <c r="J111" s="255"/>
      <c r="K111" s="255"/>
      <c r="L111" s="255"/>
      <c r="M111" s="255"/>
      <c r="N111" s="279" t="s">
        <v>204</v>
      </c>
      <c r="O111" s="172" t="s">
        <v>11</v>
      </c>
      <c r="P111" s="172" t="s">
        <v>12</v>
      </c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</row>
    <row r="112" spans="1:35">
      <c r="A112" s="252" t="s">
        <v>267</v>
      </c>
      <c r="B112" s="252"/>
      <c r="C112" s="252"/>
      <c r="D112" s="252"/>
      <c r="E112" s="252"/>
      <c r="F112" s="252"/>
      <c r="G112" s="131" t="e">
        <f t="shared" si="6"/>
        <v>#DIV/0!</v>
      </c>
      <c r="H112" s="256"/>
      <c r="I112" s="257"/>
      <c r="J112" s="257"/>
      <c r="K112" s="257"/>
      <c r="L112" s="257"/>
      <c r="M112" s="257"/>
      <c r="N112" s="280"/>
      <c r="O112" s="173"/>
      <c r="P112" s="173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</row>
    <row r="113" spans="1:35">
      <c r="A113" s="252" t="s">
        <v>268</v>
      </c>
      <c r="B113" s="252"/>
      <c r="C113" s="252"/>
      <c r="D113" s="252"/>
      <c r="E113" s="252"/>
      <c r="F113" s="252"/>
      <c r="G113" s="131" t="e">
        <f t="shared" si="6"/>
        <v>#DIV/0!</v>
      </c>
      <c r="H113" s="259" t="s">
        <v>141</v>
      </c>
      <c r="I113" s="259"/>
      <c r="J113" s="259"/>
      <c r="K113" s="259"/>
      <c r="L113" s="259"/>
      <c r="M113" s="259"/>
      <c r="N113" s="133" t="e">
        <f>SUM(Y56:Y57)/SUM(H32:I32)*1000</f>
        <v>#DIV/0!</v>
      </c>
      <c r="O113" s="131" t="e">
        <f>(Y56/H32)*1000</f>
        <v>#DIV/0!</v>
      </c>
      <c r="P113" s="131" t="e">
        <f>Y57/I32*1000</f>
        <v>#DIV/0!</v>
      </c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</row>
    <row r="114" spans="1:35">
      <c r="A114" s="252" t="s">
        <v>142</v>
      </c>
      <c r="B114" s="252"/>
      <c r="C114" s="252"/>
      <c r="D114" s="252"/>
      <c r="E114" s="252"/>
      <c r="F114" s="252"/>
      <c r="G114" s="131" t="e">
        <f t="shared" si="6"/>
        <v>#DIV/0!</v>
      </c>
      <c r="H114" s="252" t="s">
        <v>143</v>
      </c>
      <c r="I114" s="252"/>
      <c r="J114" s="252"/>
      <c r="K114" s="252"/>
      <c r="L114" s="252"/>
      <c r="M114" s="252"/>
      <c r="N114" s="134" t="e">
        <f>(C56+C57)*1000/SUM(D38:E39)</f>
        <v>#DIV/0!</v>
      </c>
      <c r="O114" s="131" t="e">
        <f>C56/SUM(D38:D39)*1000</f>
        <v>#DIV/0!</v>
      </c>
      <c r="P114" s="131" t="e">
        <f>C57/SUM(E38:E39)*1000</f>
        <v>#DIV/0!</v>
      </c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</row>
    <row r="115" spans="1:35">
      <c r="A115" s="252" t="s">
        <v>144</v>
      </c>
      <c r="B115" s="252"/>
      <c r="C115" s="252"/>
      <c r="D115" s="252"/>
      <c r="E115" s="252"/>
      <c r="F115" s="252"/>
      <c r="G115" s="131" t="e">
        <f t="shared" si="6"/>
        <v>#DIV/0!</v>
      </c>
      <c r="H115" s="252" t="s">
        <v>145</v>
      </c>
      <c r="I115" s="252"/>
      <c r="J115" s="252"/>
      <c r="K115" s="252"/>
      <c r="L115" s="252"/>
      <c r="M115" s="252"/>
      <c r="N115" s="134" t="e">
        <f>SUM(C56:D57)*1000/SUM(D38:E39)</f>
        <v>#DIV/0!</v>
      </c>
      <c r="O115" s="131" t="e">
        <f>SUM(C56:D56)/SUM(D38:D39)*1000</f>
        <v>#DIV/0!</v>
      </c>
      <c r="P115" s="131" t="e">
        <f>SUM(C57:D57)/SUM(E38:E39)*1000</f>
        <v>#DIV/0!</v>
      </c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</row>
    <row r="116" spans="1:35">
      <c r="A116" s="252" t="s">
        <v>146</v>
      </c>
      <c r="B116" s="252"/>
      <c r="C116" s="252"/>
      <c r="D116" s="252"/>
      <c r="E116" s="252"/>
      <c r="F116" s="252"/>
      <c r="G116" s="131" t="e">
        <f t="shared" si="6"/>
        <v>#DIV/0!</v>
      </c>
      <c r="H116" s="252" t="s">
        <v>147</v>
      </c>
      <c r="I116" s="252"/>
      <c r="J116" s="252"/>
      <c r="K116" s="252"/>
      <c r="L116" s="252"/>
      <c r="M116" s="252"/>
      <c r="N116" s="134" t="e">
        <f>SUM(C56:E57)*1000/SUM(D38:E39)</f>
        <v>#DIV/0!</v>
      </c>
      <c r="O116" s="131" t="e">
        <f>SUM(C56:E56)/SUM(D38:D39)*1000</f>
        <v>#DIV/0!</v>
      </c>
      <c r="P116" s="131" t="e">
        <f>SUM(C57:E57)/SUM(E38:E39)*1000</f>
        <v>#DIV/0!</v>
      </c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</row>
    <row r="117" spans="1:35">
      <c r="A117" s="252" t="s">
        <v>148</v>
      </c>
      <c r="B117" s="252"/>
      <c r="C117" s="252"/>
      <c r="D117" s="252"/>
      <c r="E117" s="252"/>
      <c r="F117" s="252"/>
      <c r="G117" s="131" t="e">
        <f t="shared" si="6"/>
        <v>#DIV/0!</v>
      </c>
      <c r="H117" s="252" t="s">
        <v>149</v>
      </c>
      <c r="I117" s="252"/>
      <c r="J117" s="252"/>
      <c r="K117" s="252"/>
      <c r="L117" s="252"/>
      <c r="M117" s="252"/>
      <c r="N117" s="134" t="e">
        <f>SUM(C56:E57)*1000/SUM(H10:I12)</f>
        <v>#DIV/0!</v>
      </c>
      <c r="O117" s="131" t="e">
        <f>SUM(C56:E56)/SUM(H10:H12)*1000</f>
        <v>#DIV/0!</v>
      </c>
      <c r="P117" s="131" t="e">
        <f>SUM(C57:E57)/SUM(I10:I12)*1000</f>
        <v>#DIV/0!</v>
      </c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</row>
    <row r="118" spans="1:35" ht="16.5" thickBot="1">
      <c r="A118" s="252" t="s">
        <v>150</v>
      </c>
      <c r="B118" s="252"/>
      <c r="C118" s="252"/>
      <c r="D118" s="252"/>
      <c r="E118" s="252"/>
      <c r="F118" s="252"/>
      <c r="G118" s="131" t="e">
        <f t="shared" si="6"/>
        <v>#DIV/0!</v>
      </c>
      <c r="H118" s="262" t="s">
        <v>151</v>
      </c>
      <c r="I118" s="262"/>
      <c r="J118" s="262"/>
      <c r="K118" s="262"/>
      <c r="L118" s="262"/>
      <c r="M118" s="262"/>
      <c r="N118" s="37" t="e">
        <f>SUM(C70:K79)*100000/SUM(D38:E39)</f>
        <v>#DIV/0!</v>
      </c>
      <c r="O118" s="50"/>
      <c r="P118" s="50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</row>
    <row r="119" spans="1:35">
      <c r="A119" s="252" t="s">
        <v>152</v>
      </c>
      <c r="B119" s="252"/>
      <c r="C119" s="252"/>
      <c r="D119" s="252"/>
      <c r="E119" s="252"/>
      <c r="F119" s="252"/>
      <c r="G119" s="131" t="e">
        <f t="shared" si="6"/>
        <v>#DIV/0!</v>
      </c>
      <c r="H119" s="260" t="s">
        <v>153</v>
      </c>
      <c r="I119" s="260"/>
      <c r="J119" s="260"/>
      <c r="K119" s="260"/>
      <c r="L119" s="260"/>
      <c r="M119" s="260"/>
      <c r="N119" s="260"/>
      <c r="O119" s="260"/>
      <c r="P119" s="260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</row>
    <row r="120" spans="1:35">
      <c r="A120" s="252" t="s">
        <v>285</v>
      </c>
      <c r="B120" s="252"/>
      <c r="C120" s="252"/>
      <c r="D120" s="252"/>
      <c r="E120" s="252"/>
      <c r="F120" s="252"/>
      <c r="G120" s="131" t="e">
        <f t="shared" si="6"/>
        <v>#DIV/0!</v>
      </c>
      <c r="H120" s="261"/>
      <c r="I120" s="261"/>
      <c r="J120" s="261"/>
      <c r="K120" s="261"/>
      <c r="L120" s="261"/>
      <c r="M120" s="261"/>
      <c r="N120" s="261"/>
      <c r="O120" s="261"/>
      <c r="P120" s="261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</row>
    <row r="121" spans="1:35">
      <c r="A121" s="252" t="s">
        <v>278</v>
      </c>
      <c r="B121" s="252"/>
      <c r="C121" s="252"/>
      <c r="D121" s="252"/>
      <c r="E121" s="252"/>
      <c r="F121" s="252"/>
      <c r="G121" s="131" t="e">
        <f>SUM(J15:J24)*100/SUM(I15:I24)</f>
        <v>#DIV/0!</v>
      </c>
      <c r="H121" s="259" t="s">
        <v>85</v>
      </c>
      <c r="I121" s="259"/>
      <c r="J121" s="259"/>
      <c r="K121" s="259"/>
      <c r="L121" s="259"/>
      <c r="M121" s="259"/>
      <c r="N121" s="133" t="e">
        <f>SUM(C$61:C$66)*1000/SUM($H$10:$I$12)</f>
        <v>#DIV/0!</v>
      </c>
      <c r="O121" s="51"/>
      <c r="P121" s="51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</row>
    <row r="122" spans="1:35">
      <c r="A122" s="252" t="s">
        <v>277</v>
      </c>
      <c r="B122" s="252"/>
      <c r="C122" s="252"/>
      <c r="D122" s="252"/>
      <c r="E122" s="252"/>
      <c r="F122" s="252"/>
      <c r="G122" s="131" t="e">
        <f>SUM(J16:J24)*100/SUM(I16:I24)</f>
        <v>#DIV/0!</v>
      </c>
      <c r="H122" s="252" t="s">
        <v>86</v>
      </c>
      <c r="I122" s="252"/>
      <c r="J122" s="252"/>
      <c r="K122" s="252"/>
      <c r="L122" s="252"/>
      <c r="M122" s="252"/>
      <c r="N122" s="133" t="e">
        <f>SUM(D$61:D$66)*1000/SUM($H$10:$I$12)</f>
        <v>#DIV/0!</v>
      </c>
      <c r="O122" s="48"/>
      <c r="P122" s="48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</row>
    <row r="123" spans="1:35">
      <c r="A123" s="252" t="s">
        <v>154</v>
      </c>
      <c r="B123" s="252"/>
      <c r="C123" s="252"/>
      <c r="D123" s="252"/>
      <c r="E123" s="252"/>
      <c r="F123" s="252"/>
      <c r="G123" s="131" t="e">
        <f>SUM(D38:E39)/SUM(H32:I32)*1000</f>
        <v>#DIV/0!</v>
      </c>
      <c r="H123" s="252" t="s">
        <v>155</v>
      </c>
      <c r="I123" s="252"/>
      <c r="J123" s="252"/>
      <c r="K123" s="252"/>
      <c r="L123" s="252"/>
      <c r="M123" s="252"/>
      <c r="N123" s="133" t="e">
        <f>SUM(E$61:E$66)*1000/SUM($H$10:$I$12)</f>
        <v>#DIV/0!</v>
      </c>
      <c r="O123" s="48"/>
      <c r="P123" s="48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</row>
    <row r="124" spans="1:35">
      <c r="A124" s="266" t="s">
        <v>156</v>
      </c>
      <c r="B124" s="266"/>
      <c r="C124" s="266"/>
      <c r="D124" s="266"/>
      <c r="E124" s="266"/>
      <c r="F124" s="266"/>
      <c r="G124" s="147" t="e">
        <f>(D38+E38+E39+D39)*1000/SUM(I15:I24)</f>
        <v>#DIV/0!</v>
      </c>
      <c r="H124" s="252" t="s">
        <v>157</v>
      </c>
      <c r="I124" s="252"/>
      <c r="J124" s="252"/>
      <c r="K124" s="252"/>
      <c r="L124" s="252"/>
      <c r="M124" s="252"/>
      <c r="N124" s="133" t="e">
        <f>SUM(F$61:F$66)*1000/SUM($H$10:$I$12)</f>
        <v>#DIV/0!</v>
      </c>
      <c r="O124" s="48"/>
      <c r="P124" s="48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</row>
    <row r="125" spans="1:35">
      <c r="A125" s="252" t="s">
        <v>158</v>
      </c>
      <c r="B125" s="252"/>
      <c r="C125" s="252"/>
      <c r="D125" s="252"/>
      <c r="E125" s="252"/>
      <c r="F125" s="252"/>
      <c r="G125" s="131" t="e">
        <f>(L38+L39)*1000/I15</f>
        <v>#DIV/0!</v>
      </c>
      <c r="H125" s="252" t="s">
        <v>89</v>
      </c>
      <c r="I125" s="252"/>
      <c r="J125" s="252"/>
      <c r="K125" s="252"/>
      <c r="L125" s="252"/>
      <c r="M125" s="252"/>
      <c r="N125" s="133" t="e">
        <f>SUM(G$61:G$66)*1000/SUM($H$10:$I$12)</f>
        <v>#DIV/0!</v>
      </c>
      <c r="O125" s="48"/>
      <c r="P125" s="48"/>
      <c r="Q125" s="57"/>
      <c r="R125" s="57"/>
      <c r="S125" s="57"/>
      <c r="T125" s="57"/>
      <c r="U125" s="57"/>
      <c r="V125" s="55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</row>
    <row r="126" spans="1:35">
      <c r="A126" s="252" t="s">
        <v>159</v>
      </c>
      <c r="B126" s="252"/>
      <c r="C126" s="252"/>
      <c r="D126" s="252"/>
      <c r="E126" s="252"/>
      <c r="F126" s="252"/>
      <c r="G126" s="131" t="e">
        <f>(M38+M39)*1000/(I17+I16)</f>
        <v>#DIV/0!</v>
      </c>
      <c r="H126" s="252" t="s">
        <v>90</v>
      </c>
      <c r="I126" s="252"/>
      <c r="J126" s="252"/>
      <c r="K126" s="252"/>
      <c r="L126" s="252"/>
      <c r="M126" s="252"/>
      <c r="N126" s="133" t="e">
        <f>SUM(H$61:H$66)*1000/SUM($H$10:$I$12)</f>
        <v>#DIV/0!</v>
      </c>
      <c r="O126" s="48"/>
      <c r="P126" s="48"/>
      <c r="Q126" s="57"/>
      <c r="R126" s="57"/>
      <c r="S126" s="57"/>
      <c r="T126" s="57"/>
      <c r="U126" s="57"/>
      <c r="V126" s="55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</row>
    <row r="127" spans="1:35">
      <c r="A127" s="252" t="s">
        <v>160</v>
      </c>
      <c r="B127" s="252"/>
      <c r="C127" s="252"/>
      <c r="D127" s="252"/>
      <c r="E127" s="252"/>
      <c r="F127" s="252"/>
      <c r="G127" s="131" t="e">
        <f>(N38+N39)*1000/I18</f>
        <v>#DIV/0!</v>
      </c>
      <c r="H127" s="252" t="s">
        <v>91</v>
      </c>
      <c r="I127" s="252"/>
      <c r="J127" s="252"/>
      <c r="K127" s="252"/>
      <c r="L127" s="252"/>
      <c r="M127" s="252"/>
      <c r="N127" s="133" t="e">
        <f>SUM(I$61:I$66)*1000/SUM($H$10:$I$12)</f>
        <v>#DIV/0!</v>
      </c>
      <c r="O127" s="48"/>
      <c r="P127" s="48"/>
      <c r="Q127" s="57"/>
      <c r="R127" s="57"/>
      <c r="S127" s="57"/>
      <c r="T127" s="57"/>
      <c r="U127" s="57"/>
      <c r="V127" s="55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</row>
    <row r="128" spans="1:35">
      <c r="A128" s="252" t="s">
        <v>161</v>
      </c>
      <c r="B128" s="252"/>
      <c r="C128" s="252"/>
      <c r="D128" s="252"/>
      <c r="E128" s="252"/>
      <c r="F128" s="252"/>
      <c r="G128" s="131" t="e">
        <f>(O38+O39)*1000/I19</f>
        <v>#DIV/0!</v>
      </c>
      <c r="H128" s="252" t="s">
        <v>162</v>
      </c>
      <c r="I128" s="252"/>
      <c r="J128" s="252"/>
      <c r="K128" s="252"/>
      <c r="L128" s="252"/>
      <c r="M128" s="252"/>
      <c r="N128" s="133" t="e">
        <f>SUM(J$61:J$66)*1000/SUM($H$10:$I$12)</f>
        <v>#DIV/0!</v>
      </c>
      <c r="O128" s="48"/>
      <c r="P128" s="48"/>
      <c r="Q128" s="57"/>
      <c r="R128" s="57"/>
      <c r="S128" s="57"/>
      <c r="T128" s="57"/>
      <c r="U128" s="57"/>
      <c r="V128" s="55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</row>
    <row r="129" spans="1:35">
      <c r="A129" s="252" t="s">
        <v>163</v>
      </c>
      <c r="B129" s="252"/>
      <c r="C129" s="252"/>
      <c r="D129" s="252"/>
      <c r="E129" s="252"/>
      <c r="F129" s="252"/>
      <c r="G129" s="131" t="e">
        <f>(P38+P39)*1000/I20</f>
        <v>#DIV/0!</v>
      </c>
      <c r="H129" s="252" t="s">
        <v>93</v>
      </c>
      <c r="I129" s="252"/>
      <c r="J129" s="252"/>
      <c r="K129" s="252"/>
      <c r="L129" s="252"/>
      <c r="M129" s="252"/>
      <c r="N129" s="133" t="e">
        <f>SUM(K$61:K$66)*1000/SUM($H$10:$I$12)</f>
        <v>#DIV/0!</v>
      </c>
      <c r="O129" s="48"/>
      <c r="P129" s="48"/>
      <c r="Q129" s="57"/>
      <c r="R129" s="57"/>
      <c r="S129" s="57"/>
      <c r="T129" s="57"/>
      <c r="U129" s="57"/>
      <c r="V129" s="55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</row>
    <row r="130" spans="1:35">
      <c r="A130" s="252" t="s">
        <v>164</v>
      </c>
      <c r="B130" s="252"/>
      <c r="C130" s="252"/>
      <c r="D130" s="252"/>
      <c r="E130" s="252"/>
      <c r="F130" s="252"/>
      <c r="G130" s="131" t="e">
        <f>(Q38+Q39)*1000/I21</f>
        <v>#DIV/0!</v>
      </c>
      <c r="H130" s="263" t="s">
        <v>176</v>
      </c>
      <c r="I130" s="264"/>
      <c r="J130" s="264"/>
      <c r="K130" s="264"/>
      <c r="L130" s="264"/>
      <c r="M130" s="264"/>
      <c r="N130" s="264"/>
      <c r="O130" s="264"/>
      <c r="P130" s="265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</row>
    <row r="131" spans="1:35">
      <c r="A131" s="252" t="s">
        <v>165</v>
      </c>
      <c r="B131" s="252"/>
      <c r="C131" s="252"/>
      <c r="D131" s="252"/>
      <c r="E131" s="252"/>
      <c r="F131" s="252"/>
      <c r="G131" s="131" t="e">
        <f>(R38+R39)*1000/I22</f>
        <v>#DIV/0!</v>
      </c>
      <c r="H131" s="268" t="s">
        <v>85</v>
      </c>
      <c r="I131" s="268"/>
      <c r="J131" s="268"/>
      <c r="K131" s="268"/>
      <c r="L131" s="268"/>
      <c r="M131" s="268"/>
      <c r="N131" s="1" t="e">
        <f>SUM(C61:C66)/SUM(D38:E39)*1000</f>
        <v>#DIV/0!</v>
      </c>
      <c r="O131" s="48"/>
      <c r="P131" s="48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</row>
    <row r="132" spans="1:35">
      <c r="A132" s="252" t="s">
        <v>166</v>
      </c>
      <c r="B132" s="252"/>
      <c r="C132" s="252"/>
      <c r="D132" s="252"/>
      <c r="E132" s="252"/>
      <c r="F132" s="252"/>
      <c r="G132" s="131" t="e">
        <f>(S38+S39)*1000/I23</f>
        <v>#DIV/0!</v>
      </c>
      <c r="H132" s="267" t="s">
        <v>86</v>
      </c>
      <c r="I132" s="267"/>
      <c r="J132" s="267"/>
      <c r="K132" s="267"/>
      <c r="L132" s="267"/>
      <c r="M132" s="267"/>
      <c r="N132" s="2" t="e">
        <f>SUM(D61:D66)/SUM(D38:E39)*1000</f>
        <v>#DIV/0!</v>
      </c>
      <c r="O132" s="48"/>
      <c r="P132" s="48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</row>
    <row r="133" spans="1:35">
      <c r="A133" s="266" t="s">
        <v>279</v>
      </c>
      <c r="B133" s="266"/>
      <c r="C133" s="266"/>
      <c r="D133" s="266"/>
      <c r="E133" s="266"/>
      <c r="F133" s="266"/>
      <c r="G133" s="147" t="e">
        <f>(T38+T39)*1000/I24</f>
        <v>#DIV/0!</v>
      </c>
      <c r="H133" s="267" t="s">
        <v>155</v>
      </c>
      <c r="I133" s="267"/>
      <c r="J133" s="267"/>
      <c r="K133" s="267"/>
      <c r="L133" s="267"/>
      <c r="M133" s="267"/>
      <c r="N133" s="2" t="e">
        <f>SUM(E61:E66)/SUM(D38:E39)*1000</f>
        <v>#DIV/0!</v>
      </c>
      <c r="O133" s="48"/>
      <c r="P133" s="48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</row>
    <row r="134" spans="1:35">
      <c r="A134" s="266" t="s">
        <v>167</v>
      </c>
      <c r="B134" s="266"/>
      <c r="C134" s="266"/>
      <c r="D134" s="266"/>
      <c r="E134" s="266"/>
      <c r="F134" s="266"/>
      <c r="G134" s="147" t="e">
        <f>SUM(G125:G133)*5/1000</f>
        <v>#DIV/0!</v>
      </c>
      <c r="H134" s="267" t="s">
        <v>157</v>
      </c>
      <c r="I134" s="267"/>
      <c r="J134" s="267"/>
      <c r="K134" s="267"/>
      <c r="L134" s="267"/>
      <c r="M134" s="267"/>
      <c r="N134" s="2" t="e">
        <f>SUM(F61:F66)/SUM(D38:E39)*1000</f>
        <v>#DIV/0!</v>
      </c>
      <c r="O134" s="48"/>
      <c r="P134" s="48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</row>
    <row r="135" spans="1:35">
      <c r="A135" s="252" t="s">
        <v>168</v>
      </c>
      <c r="B135" s="252"/>
      <c r="C135" s="252"/>
      <c r="D135" s="252"/>
      <c r="E135" s="252"/>
      <c r="F135" s="252"/>
      <c r="G135" s="131" t="e">
        <f>(D38+D39)/(E38+E39)</f>
        <v>#DIV/0!</v>
      </c>
      <c r="H135" s="267" t="s">
        <v>89</v>
      </c>
      <c r="I135" s="267"/>
      <c r="J135" s="267"/>
      <c r="K135" s="267"/>
      <c r="L135" s="267"/>
      <c r="M135" s="267"/>
      <c r="N135" s="2" t="e">
        <f>SUM(G61:G66)/SUM(D38:E39)*1000</f>
        <v>#DIV/0!</v>
      </c>
      <c r="O135" s="48"/>
      <c r="P135" s="48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</row>
    <row r="136" spans="1:35">
      <c r="A136" s="252" t="s">
        <v>169</v>
      </c>
      <c r="B136" s="252"/>
      <c r="C136" s="252"/>
      <c r="D136" s="252"/>
      <c r="E136" s="252"/>
      <c r="F136" s="252"/>
      <c r="G136" s="131" t="e">
        <f>G134*(E38+E39)/SUM(D38:E39)</f>
        <v>#DIV/0!</v>
      </c>
      <c r="H136" s="267" t="s">
        <v>90</v>
      </c>
      <c r="I136" s="267"/>
      <c r="J136" s="267"/>
      <c r="K136" s="267"/>
      <c r="L136" s="267"/>
      <c r="M136" s="267"/>
      <c r="N136" s="2" t="e">
        <f>SUM(H61:H66)/SUM(D38:E39)*1000</f>
        <v>#DIV/0!</v>
      </c>
      <c r="O136" s="48"/>
      <c r="P136" s="48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</row>
    <row r="137" spans="1:35">
      <c r="A137" s="252" t="s">
        <v>170</v>
      </c>
      <c r="B137" s="252"/>
      <c r="C137" s="252"/>
      <c r="D137" s="252"/>
      <c r="E137" s="252"/>
      <c r="F137" s="252"/>
      <c r="G137" s="131" t="e">
        <f>(G123-N113)/10</f>
        <v>#DIV/0!</v>
      </c>
      <c r="H137" s="267" t="s">
        <v>91</v>
      </c>
      <c r="I137" s="267"/>
      <c r="J137" s="267"/>
      <c r="K137" s="267"/>
      <c r="L137" s="267"/>
      <c r="M137" s="267"/>
      <c r="N137" s="2" t="e">
        <f>SUM(I61:I66)/SUM(D38:E39)*1000</f>
        <v>#DIV/0!</v>
      </c>
      <c r="O137" s="48"/>
      <c r="P137" s="48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</row>
    <row r="138" spans="1:35">
      <c r="A138" s="252" t="s">
        <v>274</v>
      </c>
      <c r="B138" s="252"/>
      <c r="C138" s="252"/>
      <c r="D138" s="252"/>
      <c r="E138" s="252"/>
      <c r="F138" s="252"/>
      <c r="G138" s="131" t="e">
        <f>SUM(AA38:AA39)/($J$32)%</f>
        <v>#DIV/0!</v>
      </c>
      <c r="H138" s="267" t="s">
        <v>162</v>
      </c>
      <c r="I138" s="267"/>
      <c r="J138" s="267"/>
      <c r="K138" s="267"/>
      <c r="L138" s="267"/>
      <c r="M138" s="267"/>
      <c r="N138" s="2" t="e">
        <f>SUM(J61:J66)/SUM(D38:E39)*1000</f>
        <v>#DIV/0!</v>
      </c>
      <c r="O138" s="48"/>
      <c r="P138" s="48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</row>
    <row r="139" spans="1:35" ht="16.5" thickBot="1">
      <c r="A139" s="252" t="s">
        <v>275</v>
      </c>
      <c r="B139" s="252"/>
      <c r="C139" s="252"/>
      <c r="D139" s="252"/>
      <c r="E139" s="252"/>
      <c r="F139" s="252"/>
      <c r="G139" s="131" t="e">
        <f>SUM(AB38:AB39)/($J$32)%</f>
        <v>#DIV/0!</v>
      </c>
      <c r="H139" s="269" t="s">
        <v>93</v>
      </c>
      <c r="I139" s="269"/>
      <c r="J139" s="269"/>
      <c r="K139" s="269"/>
      <c r="L139" s="269"/>
      <c r="M139" s="269"/>
      <c r="N139" s="52" t="e">
        <f>SUM(K61:K66)/SUM(D38:E39)*1000</f>
        <v>#DIV/0!</v>
      </c>
      <c r="O139" s="50"/>
      <c r="P139" s="50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</row>
    <row r="140" spans="1:35">
      <c r="A140" s="252" t="s">
        <v>209</v>
      </c>
      <c r="B140" s="252"/>
      <c r="C140" s="252"/>
      <c r="D140" s="252"/>
      <c r="E140" s="252"/>
      <c r="F140" s="252"/>
      <c r="G140" s="131">
        <f>SUM(AF37:AF38)-SUM(AE37:AE38)</f>
        <v>0</v>
      </c>
      <c r="H140" s="270" t="s">
        <v>271</v>
      </c>
      <c r="I140" s="271"/>
      <c r="J140" s="271"/>
      <c r="K140" s="271"/>
      <c r="L140" s="271"/>
      <c r="M140" s="271"/>
      <c r="N140" s="135" t="e">
        <f>SUM(E$56:E$57)*1000/SUM(H12:I12)</f>
        <v>#DIV/0!</v>
      </c>
      <c r="O140" s="135" t="e">
        <f>(E56/H12)*1000</f>
        <v>#DIV/0!</v>
      </c>
      <c r="P140" s="136" t="e">
        <f>(E$57/I12)*1000</f>
        <v>#DIV/0!</v>
      </c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</row>
    <row r="141" spans="1:35">
      <c r="A141" s="146"/>
      <c r="B141" s="146"/>
      <c r="C141" s="146"/>
      <c r="D141" s="146"/>
      <c r="E141" s="146"/>
      <c r="F141" s="146"/>
      <c r="G141" s="146"/>
      <c r="H141" s="272" t="s">
        <v>187</v>
      </c>
      <c r="I141" s="273"/>
      <c r="J141" s="273"/>
      <c r="K141" s="273"/>
      <c r="L141" s="273"/>
      <c r="M141" s="273"/>
      <c r="N141" s="131" t="e">
        <f>SUM(F$56:G$57)/SUM(H13:I14)*1000</f>
        <v>#DIV/0!</v>
      </c>
      <c r="O141" s="131" t="e">
        <f>(F56+G56)/(H13+H14)*1000</f>
        <v>#DIV/0!</v>
      </c>
      <c r="P141" s="137" t="e">
        <f>(F$57+G57)/(I13+I14)*1000</f>
        <v>#DIV/0!</v>
      </c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</row>
    <row r="142" spans="1:35">
      <c r="A142" s="146"/>
      <c r="B142" s="146"/>
      <c r="C142" s="146"/>
      <c r="D142" s="146"/>
      <c r="E142" s="146"/>
      <c r="F142" s="146"/>
      <c r="G142" s="146"/>
      <c r="H142" s="272" t="s">
        <v>188</v>
      </c>
      <c r="I142" s="273"/>
      <c r="J142" s="273"/>
      <c r="K142" s="273"/>
      <c r="L142" s="273"/>
      <c r="M142" s="273"/>
      <c r="N142" s="131" t="e">
        <f>SUM(H$56:H$57)/SUM(H15:I15)*1000</f>
        <v>#DIV/0!</v>
      </c>
      <c r="O142" s="131" t="e">
        <f>(H56/H15)*1000</f>
        <v>#DIV/0!</v>
      </c>
      <c r="P142" s="137" t="e">
        <f>(H$57/I15)*1000</f>
        <v>#DIV/0!</v>
      </c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</row>
    <row r="143" spans="1:35">
      <c r="A143" s="146"/>
      <c r="B143" s="146"/>
      <c r="C143" s="146"/>
      <c r="D143" s="146"/>
      <c r="E143" s="146"/>
      <c r="F143" s="146"/>
      <c r="G143" s="146"/>
      <c r="H143" s="272" t="s">
        <v>189</v>
      </c>
      <c r="I143" s="273"/>
      <c r="J143" s="273"/>
      <c r="K143" s="273"/>
      <c r="L143" s="273"/>
      <c r="M143" s="273"/>
      <c r="N143" s="131" t="e">
        <f>SUM(I$56:J$57)/SUM(H16:I17)*1000</f>
        <v>#DIV/0!</v>
      </c>
      <c r="O143" s="131" t="e">
        <f>(I56+J56)/(H16+H17)*1000</f>
        <v>#DIV/0!</v>
      </c>
      <c r="P143" s="137" t="e">
        <f>(I57+J57)/(I16+I17)*1000</f>
        <v>#DIV/0!</v>
      </c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</row>
    <row r="144" spans="1:35">
      <c r="A144" s="146"/>
      <c r="B144" s="146"/>
      <c r="C144" s="146"/>
      <c r="D144" s="146"/>
      <c r="E144" s="146"/>
      <c r="F144" s="146"/>
      <c r="G144" s="146"/>
      <c r="H144" s="272" t="s">
        <v>190</v>
      </c>
      <c r="I144" s="273"/>
      <c r="J144" s="273"/>
      <c r="K144" s="273"/>
      <c r="L144" s="273"/>
      <c r="M144" s="273"/>
      <c r="N144" s="131" t="e">
        <f>SUM(K$56:K$57)/SUM(H18:I18)*1000</f>
        <v>#DIV/0!</v>
      </c>
      <c r="O144" s="131" t="e">
        <f>(K56/H18)*1000</f>
        <v>#DIV/0!</v>
      </c>
      <c r="P144" s="137" t="e">
        <f>(K57/I18)*1000</f>
        <v>#DIV/0!</v>
      </c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</row>
    <row r="145" spans="1:35">
      <c r="A145" s="146"/>
      <c r="B145" s="146"/>
      <c r="C145" s="146"/>
      <c r="D145" s="146"/>
      <c r="E145" s="146"/>
      <c r="F145" s="146"/>
      <c r="G145" s="146"/>
      <c r="H145" s="272" t="s">
        <v>191</v>
      </c>
      <c r="I145" s="273"/>
      <c r="J145" s="273"/>
      <c r="K145" s="273"/>
      <c r="L145" s="273"/>
      <c r="M145" s="273"/>
      <c r="N145" s="131" t="e">
        <f>SUM(L$56:L$57)/SUM(H19:I19)*1000</f>
        <v>#DIV/0!</v>
      </c>
      <c r="O145" s="131" t="e">
        <f>(L56/H19)*1000</f>
        <v>#DIV/0!</v>
      </c>
      <c r="P145" s="137" t="e">
        <f>(L57/I19)*1000</f>
        <v>#DIV/0!</v>
      </c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</row>
    <row r="146" spans="1:35">
      <c r="A146" s="146"/>
      <c r="B146" s="146"/>
      <c r="C146" s="146"/>
      <c r="D146" s="146"/>
      <c r="E146" s="146"/>
      <c r="F146" s="146"/>
      <c r="G146" s="146"/>
      <c r="H146" s="272" t="s">
        <v>192</v>
      </c>
      <c r="I146" s="273"/>
      <c r="J146" s="273"/>
      <c r="K146" s="273"/>
      <c r="L146" s="273"/>
      <c r="M146" s="273"/>
      <c r="N146" s="131" t="e">
        <f>SUM(M$56:M$57)/SUM(H20:I20)*1000</f>
        <v>#DIV/0!</v>
      </c>
      <c r="O146" s="131" t="e">
        <f>(M56/H20)*1000</f>
        <v>#DIV/0!</v>
      </c>
      <c r="P146" s="137" t="e">
        <f>(M57/I20)*1000</f>
        <v>#DIV/0!</v>
      </c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</row>
    <row r="147" spans="1:35">
      <c r="A147" s="146"/>
      <c r="B147" s="146"/>
      <c r="C147" s="146"/>
      <c r="D147" s="146"/>
      <c r="E147" s="146"/>
      <c r="F147" s="146"/>
      <c r="G147" s="146"/>
      <c r="H147" s="272" t="s">
        <v>193</v>
      </c>
      <c r="I147" s="273"/>
      <c r="J147" s="273"/>
      <c r="K147" s="273"/>
      <c r="L147" s="273"/>
      <c r="M147" s="273"/>
      <c r="N147" s="131" t="e">
        <f>SUM(N$56:N$57)/SUM(H21:I21)*1000</f>
        <v>#DIV/0!</v>
      </c>
      <c r="O147" s="131" t="e">
        <f>(N56/H21)*1000</f>
        <v>#DIV/0!</v>
      </c>
      <c r="P147" s="137" t="e">
        <f>(N57/I21)*1000</f>
        <v>#DIV/0!</v>
      </c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</row>
    <row r="148" spans="1:35">
      <c r="A148" s="146"/>
      <c r="B148" s="146"/>
      <c r="C148" s="146"/>
      <c r="D148" s="146"/>
      <c r="E148" s="146"/>
      <c r="F148" s="146"/>
      <c r="G148" s="146"/>
      <c r="H148" s="272" t="s">
        <v>194</v>
      </c>
      <c r="I148" s="273"/>
      <c r="J148" s="273"/>
      <c r="K148" s="273"/>
      <c r="L148" s="273"/>
      <c r="M148" s="273"/>
      <c r="N148" s="131" t="e">
        <f>SUM(O$56:O$57)/SUM(H22:I22)*1000</f>
        <v>#DIV/0!</v>
      </c>
      <c r="O148" s="131" t="e">
        <f>(O56/H22)*1000</f>
        <v>#DIV/0!</v>
      </c>
      <c r="P148" s="137" t="e">
        <f>(O57/I22)*1000</f>
        <v>#DIV/0!</v>
      </c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</row>
    <row r="149" spans="1:35">
      <c r="A149" s="146"/>
      <c r="B149" s="146"/>
      <c r="C149" s="146"/>
      <c r="D149" s="146"/>
      <c r="E149" s="146"/>
      <c r="F149" s="146"/>
      <c r="G149" s="146"/>
      <c r="H149" s="272" t="s">
        <v>195</v>
      </c>
      <c r="I149" s="273"/>
      <c r="J149" s="273"/>
      <c r="K149" s="273"/>
      <c r="L149" s="273"/>
      <c r="M149" s="273"/>
      <c r="N149" s="131" t="e">
        <f>SUM(P$56:P$57)/SUM(H23:I23)*1000</f>
        <v>#DIV/0!</v>
      </c>
      <c r="O149" s="131" t="e">
        <f>(P56/H23)*1000</f>
        <v>#DIV/0!</v>
      </c>
      <c r="P149" s="137" t="e">
        <f>(P57/I23)*1000</f>
        <v>#DIV/0!</v>
      </c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</row>
    <row r="150" spans="1:35">
      <c r="A150" s="146"/>
      <c r="B150" s="146"/>
      <c r="C150" s="146"/>
      <c r="D150" s="146"/>
      <c r="E150" s="146"/>
      <c r="F150" s="146"/>
      <c r="G150" s="146"/>
      <c r="H150" s="272" t="s">
        <v>196</v>
      </c>
      <c r="I150" s="273"/>
      <c r="J150" s="273"/>
      <c r="K150" s="273"/>
      <c r="L150" s="273"/>
      <c r="M150" s="273"/>
      <c r="N150" s="131" t="e">
        <f>SUM(Q$56:Q$57)/SUM(H24:I24)*1000</f>
        <v>#DIV/0!</v>
      </c>
      <c r="O150" s="131" t="e">
        <f>(Q56/H24)*1000</f>
        <v>#DIV/0!</v>
      </c>
      <c r="P150" s="137" t="e">
        <f>(Q57/I24)*1000</f>
        <v>#DIV/0!</v>
      </c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</row>
    <row r="151" spans="1:35">
      <c r="A151" s="146"/>
      <c r="B151" s="146"/>
      <c r="C151" s="146"/>
      <c r="D151" s="146"/>
      <c r="E151" s="146"/>
      <c r="F151" s="146"/>
      <c r="G151" s="146"/>
      <c r="H151" s="272" t="s">
        <v>197</v>
      </c>
      <c r="I151" s="273"/>
      <c r="J151" s="273"/>
      <c r="K151" s="273"/>
      <c r="L151" s="273"/>
      <c r="M151" s="273"/>
      <c r="N151" s="131" t="e">
        <f>SUM(R$56:R$57)/SUM(H25:I25)*1000</f>
        <v>#DIV/0!</v>
      </c>
      <c r="O151" s="131" t="e">
        <f>(R56/H25)*1000</f>
        <v>#DIV/0!</v>
      </c>
      <c r="P151" s="137" t="e">
        <f>(R57/I25)*1000</f>
        <v>#DIV/0!</v>
      </c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</row>
    <row r="152" spans="1:35">
      <c r="A152" s="146"/>
      <c r="B152" s="146"/>
      <c r="C152" s="146"/>
      <c r="D152" s="146"/>
      <c r="E152" s="146"/>
      <c r="F152" s="146"/>
      <c r="G152" s="146"/>
      <c r="H152" s="272" t="s">
        <v>198</v>
      </c>
      <c r="I152" s="273"/>
      <c r="J152" s="273"/>
      <c r="K152" s="273"/>
      <c r="L152" s="273"/>
      <c r="M152" s="273"/>
      <c r="N152" s="131" t="e">
        <f>SUM(S$56:S$57)/SUM(H26:I26)*1000</f>
        <v>#DIV/0!</v>
      </c>
      <c r="O152" s="131" t="e">
        <f>(S56/H26)*1000</f>
        <v>#DIV/0!</v>
      </c>
      <c r="P152" s="137" t="e">
        <f>(S57/I26)*1000</f>
        <v>#DIV/0!</v>
      </c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</row>
    <row r="153" spans="1:35">
      <c r="A153" s="146"/>
      <c r="B153" s="146"/>
      <c r="C153" s="146"/>
      <c r="D153" s="146"/>
      <c r="E153" s="146"/>
      <c r="F153" s="146"/>
      <c r="G153" s="146"/>
      <c r="H153" s="272" t="s">
        <v>199</v>
      </c>
      <c r="I153" s="273"/>
      <c r="J153" s="273"/>
      <c r="K153" s="273"/>
      <c r="L153" s="273"/>
      <c r="M153" s="273"/>
      <c r="N153" s="131" t="e">
        <f>SUM(T$56:T$57)/SUM(H27:I27)*1000</f>
        <v>#DIV/0!</v>
      </c>
      <c r="O153" s="131" t="e">
        <f>(T56/H27)*1000</f>
        <v>#DIV/0!</v>
      </c>
      <c r="P153" s="137" t="e">
        <f>(T57/I27)*1000</f>
        <v>#DIV/0!</v>
      </c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</row>
    <row r="154" spans="1:35">
      <c r="A154" s="146"/>
      <c r="B154" s="146"/>
      <c r="C154" s="146"/>
      <c r="D154" s="146"/>
      <c r="E154" s="146"/>
      <c r="F154" s="146"/>
      <c r="G154" s="146"/>
      <c r="H154" s="272" t="s">
        <v>200</v>
      </c>
      <c r="I154" s="273"/>
      <c r="J154" s="273"/>
      <c r="K154" s="273"/>
      <c r="L154" s="273"/>
      <c r="M154" s="273"/>
      <c r="N154" s="131" t="e">
        <f>SUM(U$56:U$57)/SUM(H28:I28)*1000</f>
        <v>#DIV/0!</v>
      </c>
      <c r="O154" s="131" t="e">
        <f>(U56/H28)*1000</f>
        <v>#DIV/0!</v>
      </c>
      <c r="P154" s="137" t="e">
        <f>(U57/I28)*1000</f>
        <v>#DIV/0!</v>
      </c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</row>
    <row r="155" spans="1:35">
      <c r="A155" s="146"/>
      <c r="B155" s="146"/>
      <c r="C155" s="146"/>
      <c r="D155" s="146"/>
      <c r="E155" s="146"/>
      <c r="F155" s="146"/>
      <c r="G155" s="146"/>
      <c r="H155" s="272" t="s">
        <v>201</v>
      </c>
      <c r="I155" s="273"/>
      <c r="J155" s="273"/>
      <c r="K155" s="273"/>
      <c r="L155" s="273"/>
      <c r="M155" s="273"/>
      <c r="N155" s="131" t="e">
        <f>SUM(V$56:V$57)/SUM(H29:I29)*1000</f>
        <v>#DIV/0!</v>
      </c>
      <c r="O155" s="131" t="e">
        <f>(V56/H29)*1000</f>
        <v>#DIV/0!</v>
      </c>
      <c r="P155" s="137" t="e">
        <f>(V57/I29)*1000</f>
        <v>#DIV/0!</v>
      </c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</row>
    <row r="156" spans="1:35">
      <c r="A156" s="146"/>
      <c r="B156" s="146"/>
      <c r="C156" s="146"/>
      <c r="D156" s="146"/>
      <c r="E156" s="146"/>
      <c r="F156" s="146"/>
      <c r="G156" s="146"/>
      <c r="H156" s="272" t="s">
        <v>202</v>
      </c>
      <c r="I156" s="273"/>
      <c r="J156" s="273"/>
      <c r="K156" s="273"/>
      <c r="L156" s="273"/>
      <c r="M156" s="273"/>
      <c r="N156" s="131" t="e">
        <f>SUM(W$56:W$57)/SUM(H30:I30)*1000</f>
        <v>#DIV/0!</v>
      </c>
      <c r="O156" s="131" t="e">
        <f>(W56/H30)*1000</f>
        <v>#DIV/0!</v>
      </c>
      <c r="P156" s="137" t="e">
        <f>(W57/I30)*1000</f>
        <v>#DIV/0!</v>
      </c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</row>
    <row r="157" spans="1:35" ht="16.5" thickBot="1">
      <c r="A157" s="146"/>
      <c r="B157" s="146"/>
      <c r="C157" s="146"/>
      <c r="D157" s="146"/>
      <c r="E157" s="146"/>
      <c r="F157" s="146"/>
      <c r="G157" s="146"/>
      <c r="H157" s="274" t="s">
        <v>203</v>
      </c>
      <c r="I157" s="275"/>
      <c r="J157" s="275"/>
      <c r="K157" s="275"/>
      <c r="L157" s="275"/>
      <c r="M157" s="275"/>
      <c r="N157" s="138" t="e">
        <f>SUM(X$56:X$57)/SUM(H31:I31)*1000</f>
        <v>#DIV/0!</v>
      </c>
      <c r="O157" s="138" t="e">
        <f>(X56/H31)*1000</f>
        <v>#DIV/0!</v>
      </c>
      <c r="P157" s="139" t="e">
        <f>(X57/I31)*1000</f>
        <v>#DIV/0!</v>
      </c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</row>
    <row r="158" spans="1:35">
      <c r="A158" s="146"/>
      <c r="B158" s="146"/>
      <c r="C158" s="146"/>
      <c r="D158" s="146"/>
      <c r="E158" s="146"/>
      <c r="F158" s="146"/>
      <c r="G158" s="146"/>
      <c r="H158" s="276" t="s">
        <v>210</v>
      </c>
      <c r="I158" s="277"/>
      <c r="J158" s="277"/>
      <c r="K158" s="277"/>
      <c r="L158" s="277"/>
      <c r="M158" s="278"/>
      <c r="N158" s="53" t="s">
        <v>205</v>
      </c>
      <c r="O158" s="53" t="s">
        <v>206</v>
      </c>
      <c r="P158" s="53" t="s">
        <v>207</v>
      </c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</row>
    <row r="159" spans="1:35" ht="19.5" customHeight="1">
      <c r="A159" s="146"/>
      <c r="B159" s="146"/>
      <c r="C159" s="146"/>
      <c r="D159" s="146"/>
      <c r="E159" s="146"/>
      <c r="F159" s="146"/>
      <c r="G159" s="146"/>
      <c r="H159" s="273" t="s">
        <v>208</v>
      </c>
      <c r="I159" s="273"/>
      <c r="J159" s="273"/>
      <c r="K159" s="273"/>
      <c r="L159" s="273"/>
      <c r="M159" s="273"/>
      <c r="N159" s="131" t="e">
        <f>SUM(C$61:C$66)/SUM($C$56:$E$57)%</f>
        <v>#DIV/0!</v>
      </c>
      <c r="O159" s="131" t="e">
        <f>SUM(C$61:C$62,C$64:C$65)/SUM($C$56:$D$57)%</f>
        <v>#DIV/0!</v>
      </c>
      <c r="P159" s="131" t="e">
        <f>SUM(C$61+C$64)/SUM($C$56:$C$57)%</f>
        <v>#DIV/0!</v>
      </c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</row>
    <row r="160" spans="1:35">
      <c r="A160" s="146"/>
      <c r="B160" s="146"/>
      <c r="C160" s="146"/>
      <c r="D160" s="146"/>
      <c r="E160" s="146"/>
      <c r="F160" s="146"/>
      <c r="G160" s="146"/>
      <c r="H160" s="273" t="s">
        <v>211</v>
      </c>
      <c r="I160" s="273"/>
      <c r="J160" s="273"/>
      <c r="K160" s="273"/>
      <c r="L160" s="273"/>
      <c r="M160" s="273"/>
      <c r="N160" s="131" t="e">
        <f>SUM(D$61:D$66)/SUM($C$56:$E$57)%</f>
        <v>#DIV/0!</v>
      </c>
      <c r="O160" s="131" t="e">
        <f>SUM(D$61:D$62,D$64:D$65)/SUM($C$56:$D$57)%</f>
        <v>#DIV/0!</v>
      </c>
      <c r="P160" s="131" t="e">
        <f>SUM(D$61+D$64)/SUM($C$56:$C$57)%</f>
        <v>#DIV/0!</v>
      </c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</row>
    <row r="161" spans="1:35">
      <c r="A161" s="146"/>
      <c r="B161" s="146"/>
      <c r="C161" s="146"/>
      <c r="D161" s="146"/>
      <c r="E161" s="146"/>
      <c r="F161" s="146"/>
      <c r="G161" s="146"/>
      <c r="H161" s="273" t="s">
        <v>212</v>
      </c>
      <c r="I161" s="273"/>
      <c r="J161" s="273"/>
      <c r="K161" s="273"/>
      <c r="L161" s="273"/>
      <c r="M161" s="273"/>
      <c r="N161" s="131" t="e">
        <f>SUM(E$61:E$66)/SUM($C$56:$E$57)%</f>
        <v>#DIV/0!</v>
      </c>
      <c r="O161" s="131" t="e">
        <f>SUM(E$61:E$62,E$64:E$65)/SUM($C$56:$D$57)%</f>
        <v>#DIV/0!</v>
      </c>
      <c r="P161" s="131" t="e">
        <f>SUM(E$61+E$64)/SUM($C$56:$C$57)%</f>
        <v>#DIV/0!</v>
      </c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</row>
    <row r="162" spans="1:35">
      <c r="A162" s="146"/>
      <c r="B162" s="146"/>
      <c r="C162" s="146"/>
      <c r="D162" s="146"/>
      <c r="E162" s="146"/>
      <c r="F162" s="146"/>
      <c r="G162" s="146"/>
      <c r="H162" s="273" t="s">
        <v>213</v>
      </c>
      <c r="I162" s="273"/>
      <c r="J162" s="273"/>
      <c r="K162" s="273"/>
      <c r="L162" s="273"/>
      <c r="M162" s="273"/>
      <c r="N162" s="131" t="e">
        <f>SUM(F$61:F$66)/SUM($C$56:$E$57)%</f>
        <v>#DIV/0!</v>
      </c>
      <c r="O162" s="131" t="e">
        <f>SUM(F$61:F$62,F$64:F$65)/SUM($C$56:$D$57)%</f>
        <v>#DIV/0!</v>
      </c>
      <c r="P162" s="131" t="e">
        <f>SUM(F$61+F$64)/SUM($C$56:$C$57)%</f>
        <v>#DIV/0!</v>
      </c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</row>
    <row r="163" spans="1:35">
      <c r="A163" s="146"/>
      <c r="B163" s="146"/>
      <c r="C163" s="146"/>
      <c r="D163" s="146"/>
      <c r="E163" s="146"/>
      <c r="F163" s="146"/>
      <c r="G163" s="146"/>
      <c r="H163" s="273" t="s">
        <v>214</v>
      </c>
      <c r="I163" s="273"/>
      <c r="J163" s="273"/>
      <c r="K163" s="273"/>
      <c r="L163" s="273"/>
      <c r="M163" s="273"/>
      <c r="N163" s="131" t="e">
        <f>SUM(G$61:G$66)/SUM($C$56:$E$57)%</f>
        <v>#DIV/0!</v>
      </c>
      <c r="O163" s="131" t="e">
        <f>SUM(G$61:G$62,G$64:G$65)/SUM($C$56:$D$57)%</f>
        <v>#DIV/0!</v>
      </c>
      <c r="P163" s="131" t="e">
        <f>SUM(G$61+G$64)/SUM($C$56:$C$57)%</f>
        <v>#DIV/0!</v>
      </c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</row>
    <row r="164" spans="1:35">
      <c r="A164" s="146"/>
      <c r="B164" s="146"/>
      <c r="C164" s="146"/>
      <c r="D164" s="146"/>
      <c r="E164" s="146"/>
      <c r="F164" s="146"/>
      <c r="G164" s="146"/>
      <c r="H164" s="273" t="s">
        <v>215</v>
      </c>
      <c r="I164" s="273"/>
      <c r="J164" s="273"/>
      <c r="K164" s="273"/>
      <c r="L164" s="273"/>
      <c r="M164" s="273"/>
      <c r="N164" s="131" t="e">
        <f>SUM(H$61:H$66)/SUM($C$56:$E$57)%</f>
        <v>#DIV/0!</v>
      </c>
      <c r="O164" s="131" t="e">
        <f>SUM(H$61:H$62,H$64:H$65)/SUM($C$56:$D$57)%</f>
        <v>#DIV/0!</v>
      </c>
      <c r="P164" s="131" t="e">
        <f>SUM(H$61+H$64)/SUM($C$56:$C$57)%</f>
        <v>#DIV/0!</v>
      </c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</row>
    <row r="165" spans="1:35">
      <c r="A165" s="146"/>
      <c r="B165" s="146"/>
      <c r="C165" s="146"/>
      <c r="D165" s="146"/>
      <c r="E165" s="146"/>
      <c r="F165" s="146"/>
      <c r="G165" s="146"/>
      <c r="H165" s="273" t="s">
        <v>216</v>
      </c>
      <c r="I165" s="273"/>
      <c r="J165" s="273"/>
      <c r="K165" s="273"/>
      <c r="L165" s="273"/>
      <c r="M165" s="273"/>
      <c r="N165" s="131" t="e">
        <f>SUM(I$61:I$66)/SUM($C$56:$E$57)%</f>
        <v>#DIV/0!</v>
      </c>
      <c r="O165" s="131" t="e">
        <f>SUM(I$61:I$62,I$64:I$65)/SUM($C$56:$D$57)%</f>
        <v>#DIV/0!</v>
      </c>
      <c r="P165" s="131" t="e">
        <f>SUM(I$61+I$64)/SUM($C$56:$C$57)%</f>
        <v>#DIV/0!</v>
      </c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</row>
    <row r="166" spans="1:35">
      <c r="A166" s="146"/>
      <c r="B166" s="146"/>
      <c r="C166" s="146"/>
      <c r="D166" s="146"/>
      <c r="E166" s="146"/>
      <c r="F166" s="146"/>
      <c r="G166" s="146"/>
      <c r="H166" s="273" t="s">
        <v>217</v>
      </c>
      <c r="I166" s="273"/>
      <c r="J166" s="273"/>
      <c r="K166" s="273"/>
      <c r="L166" s="273"/>
      <c r="M166" s="273"/>
      <c r="N166" s="131" t="e">
        <f>SUM(J$61:J$66)/SUM($C$56:$E$57)%</f>
        <v>#DIV/0!</v>
      </c>
      <c r="O166" s="131" t="e">
        <f>SUM(J$61:J$62,J$64:J$65)/SUM($C$56:$D$57)%</f>
        <v>#DIV/0!</v>
      </c>
      <c r="P166" s="131" t="e">
        <f>SUM(J$61+J$64)/SUM($C$56:$C$57)%</f>
        <v>#DIV/0!</v>
      </c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</row>
    <row r="167" spans="1:35">
      <c r="A167" s="146"/>
      <c r="B167" s="146"/>
      <c r="C167" s="146"/>
      <c r="D167" s="146"/>
      <c r="E167" s="146"/>
      <c r="F167" s="146"/>
      <c r="G167" s="146"/>
      <c r="H167" s="273" t="s">
        <v>218</v>
      </c>
      <c r="I167" s="273"/>
      <c r="J167" s="273"/>
      <c r="K167" s="273"/>
      <c r="L167" s="273"/>
      <c r="M167" s="273"/>
      <c r="N167" s="131" t="e">
        <f>SUM(K$61:K$66)/SUM($C$56:$E$57)%</f>
        <v>#DIV/0!</v>
      </c>
      <c r="O167" s="131" t="e">
        <f>SUM(K$61:K$62,K$64:K$65)/SUM($C$56:$D$57)%</f>
        <v>#DIV/0!</v>
      </c>
      <c r="P167" s="131" t="e">
        <f>SUM(K$61+K$64)/SUM($C$56:$C$57)%</f>
        <v>#DIV/0!</v>
      </c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</row>
    <row r="168" spans="1:3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</row>
    <row r="169" spans="1:3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</row>
    <row r="170" spans="1:3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</row>
    <row r="171" spans="1:3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</row>
    <row r="172" spans="1:3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</row>
    <row r="173" spans="1:3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</row>
    <row r="174" spans="1:3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</row>
    <row r="175" spans="1:3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</row>
    <row r="176" spans="1:3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</row>
    <row r="177" spans="1:3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</row>
    <row r="178" spans="1:3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</row>
    <row r="179" spans="1:3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</row>
  </sheetData>
  <sheetProtection algorithmName="SHA-512" hashValue="PqpllAEDlUx5sQFfkjDJIhtFArmnFsGpsJLmkffJtB7ScIIAKtXhPSSre3ham2uTit99DUKbQYLW+e+SNPU7Eg==" saltValue="TV+r87LKZfG+aeDZutCpcw==" spinCount="100000" sheet="1" objects="1" scenarios="1"/>
  <protectedRanges>
    <protectedRange password="CE28" sqref="D11:D14 D24:D31 G11:G14 G24:G31" name="Range2"/>
    <protectedRange password="CE28" sqref="F63:G63 F65:G66 I63 I65:I66" name="Range7"/>
  </protectedRanges>
  <mergeCells count="195">
    <mergeCell ref="N111:N112"/>
    <mergeCell ref="O111:O112"/>
    <mergeCell ref="H148:M148"/>
    <mergeCell ref="H149:M149"/>
    <mergeCell ref="H144:M144"/>
    <mergeCell ref="H162:M162"/>
    <mergeCell ref="H163:M163"/>
    <mergeCell ref="H164:M164"/>
    <mergeCell ref="H165:M165"/>
    <mergeCell ref="H141:M141"/>
    <mergeCell ref="H142:M142"/>
    <mergeCell ref="H143:M143"/>
    <mergeCell ref="H167:M167"/>
    <mergeCell ref="H166:M166"/>
    <mergeCell ref="H156:M156"/>
    <mergeCell ref="H157:M157"/>
    <mergeCell ref="H158:M158"/>
    <mergeCell ref="H159:M159"/>
    <mergeCell ref="H160:M160"/>
    <mergeCell ref="H161:M161"/>
    <mergeCell ref="H150:M150"/>
    <mergeCell ref="H151:M151"/>
    <mergeCell ref="H152:M152"/>
    <mergeCell ref="H153:M153"/>
    <mergeCell ref="H154:M154"/>
    <mergeCell ref="H155:M155"/>
    <mergeCell ref="A138:F138"/>
    <mergeCell ref="H138:M138"/>
    <mergeCell ref="A139:F139"/>
    <mergeCell ref="H139:M139"/>
    <mergeCell ref="H140:M140"/>
    <mergeCell ref="H147:M147"/>
    <mergeCell ref="A140:F140"/>
    <mergeCell ref="A135:F135"/>
    <mergeCell ref="H135:M135"/>
    <mergeCell ref="A136:F136"/>
    <mergeCell ref="H136:M136"/>
    <mergeCell ref="A137:F137"/>
    <mergeCell ref="H137:M137"/>
    <mergeCell ref="H145:M145"/>
    <mergeCell ref="H146:M146"/>
    <mergeCell ref="A132:F132"/>
    <mergeCell ref="H132:M132"/>
    <mergeCell ref="A133:F133"/>
    <mergeCell ref="H133:M133"/>
    <mergeCell ref="A134:F134"/>
    <mergeCell ref="H134:M134"/>
    <mergeCell ref="A129:F129"/>
    <mergeCell ref="A130:F130"/>
    <mergeCell ref="A131:F131"/>
    <mergeCell ref="H131:M131"/>
    <mergeCell ref="A126:F126"/>
    <mergeCell ref="H126:M126"/>
    <mergeCell ref="A127:F127"/>
    <mergeCell ref="H127:M127"/>
    <mergeCell ref="A128:F128"/>
    <mergeCell ref="H128:M128"/>
    <mergeCell ref="H129:M129"/>
    <mergeCell ref="H130:P130"/>
    <mergeCell ref="A123:F123"/>
    <mergeCell ref="H123:M123"/>
    <mergeCell ref="A124:F124"/>
    <mergeCell ref="H124:M124"/>
    <mergeCell ref="A125:F125"/>
    <mergeCell ref="H125:M125"/>
    <mergeCell ref="A120:F120"/>
    <mergeCell ref="A121:F121"/>
    <mergeCell ref="H121:M121"/>
    <mergeCell ref="A122:F122"/>
    <mergeCell ref="H122:M122"/>
    <mergeCell ref="H119:P120"/>
    <mergeCell ref="A117:F117"/>
    <mergeCell ref="H117:M117"/>
    <mergeCell ref="A118:F118"/>
    <mergeCell ref="H118:M118"/>
    <mergeCell ref="A119:F119"/>
    <mergeCell ref="A114:F114"/>
    <mergeCell ref="H114:M114"/>
    <mergeCell ref="A115:F115"/>
    <mergeCell ref="H115:M115"/>
    <mergeCell ref="A116:F116"/>
    <mergeCell ref="H116:M116"/>
    <mergeCell ref="A110:F110"/>
    <mergeCell ref="H110:M110"/>
    <mergeCell ref="A111:F111"/>
    <mergeCell ref="A113:F113"/>
    <mergeCell ref="H113:M113"/>
    <mergeCell ref="A107:F107"/>
    <mergeCell ref="H107:M107"/>
    <mergeCell ref="A108:F108"/>
    <mergeCell ref="H108:M108"/>
    <mergeCell ref="A109:F109"/>
    <mergeCell ref="H109:M109"/>
    <mergeCell ref="A112:F112"/>
    <mergeCell ref="H111:M112"/>
    <mergeCell ref="A104:F104"/>
    <mergeCell ref="H104:M104"/>
    <mergeCell ref="A105:F105"/>
    <mergeCell ref="H105:M105"/>
    <mergeCell ref="A106:F106"/>
    <mergeCell ref="H106:M106"/>
    <mergeCell ref="A96:E96"/>
    <mergeCell ref="H96:L96"/>
    <mergeCell ref="A102:F102"/>
    <mergeCell ref="H102:M102"/>
    <mergeCell ref="A103:F103"/>
    <mergeCell ref="H103:M103"/>
    <mergeCell ref="H97:L97"/>
    <mergeCell ref="A93:E93"/>
    <mergeCell ref="H93:L93"/>
    <mergeCell ref="A94:E94"/>
    <mergeCell ref="H94:L94"/>
    <mergeCell ref="A95:E95"/>
    <mergeCell ref="H95:L95"/>
    <mergeCell ref="A90:E90"/>
    <mergeCell ref="H90:L90"/>
    <mergeCell ref="A91:E91"/>
    <mergeCell ref="H91:L91"/>
    <mergeCell ref="A92:E92"/>
    <mergeCell ref="H92:L92"/>
    <mergeCell ref="A68:K68"/>
    <mergeCell ref="A87:E87"/>
    <mergeCell ref="H87:L87"/>
    <mergeCell ref="A88:E88"/>
    <mergeCell ref="H88:L88"/>
    <mergeCell ref="A89:E89"/>
    <mergeCell ref="H89:L89"/>
    <mergeCell ref="A70:A74"/>
    <mergeCell ref="A75:A79"/>
    <mergeCell ref="A81:N83"/>
    <mergeCell ref="A85:E85"/>
    <mergeCell ref="H85:L85"/>
    <mergeCell ref="A86:E86"/>
    <mergeCell ref="H86:L86"/>
    <mergeCell ref="A56:A57"/>
    <mergeCell ref="A59:K59"/>
    <mergeCell ref="A61:A63"/>
    <mergeCell ref="A64:A66"/>
    <mergeCell ref="Y42:Z42"/>
    <mergeCell ref="A50:F50"/>
    <mergeCell ref="A52:A53"/>
    <mergeCell ref="L42:M42"/>
    <mergeCell ref="N42:O42"/>
    <mergeCell ref="P42:Q42"/>
    <mergeCell ref="R42:T42"/>
    <mergeCell ref="U42:V42"/>
    <mergeCell ref="W42:X42"/>
    <mergeCell ref="H42:I42"/>
    <mergeCell ref="J42:K42"/>
    <mergeCell ref="D42:E42"/>
    <mergeCell ref="F42:G42"/>
    <mergeCell ref="A54:A55"/>
    <mergeCell ref="S43:T43"/>
    <mergeCell ref="S44:T44"/>
    <mergeCell ref="S45:T45"/>
    <mergeCell ref="S46:T46"/>
    <mergeCell ref="S47:T47"/>
    <mergeCell ref="U35:X35"/>
    <mergeCell ref="Y35:Z36"/>
    <mergeCell ref="AA35:AB36"/>
    <mergeCell ref="AD35:AF35"/>
    <mergeCell ref="F36:G36"/>
    <mergeCell ref="H36:I36"/>
    <mergeCell ref="J36:K36"/>
    <mergeCell ref="L36:L37"/>
    <mergeCell ref="M36:M37"/>
    <mergeCell ref="N36:N37"/>
    <mergeCell ref="S36:S37"/>
    <mergeCell ref="T36:T37"/>
    <mergeCell ref="U36:U37"/>
    <mergeCell ref="V36:X36"/>
    <mergeCell ref="AB42:AC42"/>
    <mergeCell ref="AE42:AF42"/>
    <mergeCell ref="AH42:AI42"/>
    <mergeCell ref="P111:P112"/>
    <mergeCell ref="A2:C2"/>
    <mergeCell ref="A7:J7"/>
    <mergeCell ref="B8:D8"/>
    <mergeCell ref="E8:G8"/>
    <mergeCell ref="H8:J8"/>
    <mergeCell ref="C9:D9"/>
    <mergeCell ref="F9:G9"/>
    <mergeCell ref="I9:J9"/>
    <mergeCell ref="A34:K34"/>
    <mergeCell ref="A35:A37"/>
    <mergeCell ref="B35:C36"/>
    <mergeCell ref="D35:E36"/>
    <mergeCell ref="F35:K35"/>
    <mergeCell ref="L35:T35"/>
    <mergeCell ref="O36:O37"/>
    <mergeCell ref="P36:P37"/>
    <mergeCell ref="Q36:Q37"/>
    <mergeCell ref="R36:R37"/>
    <mergeCell ref="A41:E41"/>
    <mergeCell ref="B42:C42"/>
  </mergeCells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4" name="Option Button 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2" r:id="rId5" name="Option Button 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3" r:id="rId6" name="Option Button 3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4" r:id="rId7" name="Option Button 4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5" r:id="rId8" name="Option Button 5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6" r:id="rId9" name="Option Button 6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7" r:id="rId10" name="Option Button 7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8" r:id="rId11" name="Option Button 8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9" r:id="rId12" name="Option Button 9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0" r:id="rId13" name="Option Button 10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1" r:id="rId14" name="Option Button 1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2" r:id="rId15" name="Option Button 12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3" r:id="rId16" name="Option Button 13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4" r:id="rId17" name="Option Button 14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5" r:id="rId18" name="Option Button 15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6" r:id="rId19" name="Option Button 16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7" r:id="rId20" name="Option Button 17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8" r:id="rId21" name="Option Button 18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9" r:id="rId22" name="Option Button 19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0" r:id="rId23" name="Option Button 20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I179"/>
  <sheetViews>
    <sheetView rightToLeft="1" topLeftCell="A109" zoomScale="96" zoomScaleNormal="96" workbookViewId="0">
      <selection sqref="A1:XFD1048576"/>
    </sheetView>
  </sheetViews>
  <sheetFormatPr defaultColWidth="9" defaultRowHeight="15.75"/>
  <cols>
    <col min="1" max="1" width="15" style="40" customWidth="1"/>
    <col min="2" max="2" width="12.140625" style="40" customWidth="1"/>
    <col min="3" max="3" width="18.7109375" style="40" customWidth="1"/>
    <col min="4" max="4" width="12.42578125" style="40" customWidth="1"/>
    <col min="5" max="5" width="8.7109375" style="40" customWidth="1"/>
    <col min="6" max="6" width="8.140625" style="40" customWidth="1"/>
    <col min="7" max="7" width="10.28515625" style="40" customWidth="1"/>
    <col min="8" max="8" width="8.42578125" style="40" customWidth="1"/>
    <col min="9" max="9" width="9.140625" style="40" customWidth="1"/>
    <col min="10" max="10" width="10" style="40" customWidth="1"/>
    <col min="11" max="11" width="8.42578125" style="40" customWidth="1"/>
    <col min="12" max="12" width="18.7109375" style="40" customWidth="1"/>
    <col min="13" max="13" width="8.7109375" style="40" customWidth="1"/>
    <col min="14" max="14" width="10" style="40" customWidth="1"/>
    <col min="15" max="15" width="9.7109375" style="40" customWidth="1"/>
    <col min="16" max="16" width="10.140625" style="40" customWidth="1"/>
    <col min="17" max="17" width="9" style="40"/>
    <col min="18" max="18" width="8.140625" style="40" customWidth="1"/>
    <col min="19" max="28" width="9" style="40"/>
    <col min="29" max="29" width="7.5703125" style="40" customWidth="1"/>
    <col min="30" max="16384" width="9" style="40"/>
  </cols>
  <sheetData>
    <row r="1" spans="1:35" ht="16.5" thickBot="1">
      <c r="A1" s="63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</row>
    <row r="2" spans="1:35" ht="16.5" thickBot="1">
      <c r="A2" s="174" t="s">
        <v>0</v>
      </c>
      <c r="B2" s="175"/>
      <c r="C2" s="176"/>
      <c r="D2" s="146"/>
      <c r="E2" s="146"/>
      <c r="F2" s="54" t="s">
        <v>1</v>
      </c>
      <c r="G2" s="54"/>
      <c r="H2" s="54"/>
      <c r="I2" s="54"/>
      <c r="J2" s="54"/>
      <c r="K2" s="54"/>
      <c r="L2" s="54"/>
      <c r="M2" s="54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</row>
    <row r="3" spans="1:35" ht="57.75" customHeight="1">
      <c r="A3" s="3" t="s">
        <v>2</v>
      </c>
      <c r="B3" s="22" t="s">
        <v>3</v>
      </c>
      <c r="C3" s="23" t="s">
        <v>4</v>
      </c>
      <c r="D3" s="146"/>
      <c r="E3" s="55"/>
      <c r="F3" s="54"/>
      <c r="G3" s="54"/>
      <c r="H3" s="54"/>
      <c r="I3" s="54"/>
      <c r="J3" s="54"/>
      <c r="K3" s="54"/>
      <c r="L3" s="54"/>
      <c r="M3" s="54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</row>
    <row r="4" spans="1:35">
      <c r="A4" s="20" t="s">
        <v>5</v>
      </c>
      <c r="B4" s="158"/>
      <c r="C4" s="158"/>
      <c r="D4" s="146"/>
      <c r="E4" s="55"/>
      <c r="F4" s="54"/>
      <c r="G4" s="54"/>
      <c r="H4" s="54"/>
      <c r="I4" s="54"/>
      <c r="J4" s="54"/>
      <c r="K4" s="54"/>
      <c r="L4" s="54"/>
      <c r="M4" s="54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</row>
    <row r="5" spans="1:35" ht="16.5" thickBot="1">
      <c r="A5" s="4" t="s">
        <v>6</v>
      </c>
      <c r="B5" s="158"/>
      <c r="C5" s="158"/>
      <c r="D5" s="146"/>
      <c r="E5" s="146"/>
      <c r="F5" s="54"/>
      <c r="G5" s="54"/>
      <c r="H5" s="54"/>
      <c r="I5" s="54"/>
      <c r="J5" s="54"/>
      <c r="K5" s="54"/>
      <c r="L5" s="54"/>
      <c r="M5" s="54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</row>
    <row r="6" spans="1:35" ht="12" customHeight="1" thickBo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</row>
    <row r="7" spans="1:35" ht="32.25" customHeight="1" thickBot="1">
      <c r="A7" s="177" t="s">
        <v>7</v>
      </c>
      <c r="B7" s="178"/>
      <c r="C7" s="178"/>
      <c r="D7" s="178"/>
      <c r="E7" s="178"/>
      <c r="F7" s="178"/>
      <c r="G7" s="178"/>
      <c r="H7" s="178"/>
      <c r="I7" s="178"/>
      <c r="J7" s="179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</row>
    <row r="8" spans="1:35">
      <c r="A8" s="5" t="s">
        <v>8</v>
      </c>
      <c r="B8" s="180" t="s">
        <v>5</v>
      </c>
      <c r="C8" s="181"/>
      <c r="D8" s="182"/>
      <c r="E8" s="180" t="s">
        <v>6</v>
      </c>
      <c r="F8" s="181"/>
      <c r="G8" s="182"/>
      <c r="H8" s="180" t="s">
        <v>9</v>
      </c>
      <c r="I8" s="181"/>
      <c r="J8" s="183"/>
      <c r="K8" s="146"/>
      <c r="L8" s="55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</row>
    <row r="9" spans="1:35" ht="16.5" thickBot="1">
      <c r="A9" s="6" t="s">
        <v>10</v>
      </c>
      <c r="B9" s="7" t="s">
        <v>11</v>
      </c>
      <c r="C9" s="184" t="s">
        <v>12</v>
      </c>
      <c r="D9" s="185"/>
      <c r="E9" s="7" t="s">
        <v>11</v>
      </c>
      <c r="F9" s="184" t="s">
        <v>12</v>
      </c>
      <c r="G9" s="185"/>
      <c r="H9" s="7" t="s">
        <v>11</v>
      </c>
      <c r="I9" s="184" t="s">
        <v>12</v>
      </c>
      <c r="J9" s="186"/>
      <c r="K9" s="55"/>
      <c r="L9" s="55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</row>
    <row r="10" spans="1:35">
      <c r="A10" s="39" t="s">
        <v>263</v>
      </c>
      <c r="B10" s="158"/>
      <c r="C10" s="158"/>
      <c r="D10" s="91"/>
      <c r="E10" s="158"/>
      <c r="F10" s="158"/>
      <c r="G10" s="91"/>
      <c r="H10" s="111">
        <f>B10+E10</f>
        <v>0</v>
      </c>
      <c r="I10" s="110">
        <f t="shared" ref="H10:J31" si="0">C10+F10</f>
        <v>0</v>
      </c>
      <c r="J10" s="112"/>
      <c r="K10" s="146"/>
      <c r="L10" s="55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</row>
    <row r="11" spans="1:35">
      <c r="A11" s="39" t="s">
        <v>186</v>
      </c>
      <c r="B11" s="158"/>
      <c r="C11" s="158"/>
      <c r="D11" s="8"/>
      <c r="E11" s="158"/>
      <c r="F11" s="158"/>
      <c r="G11" s="8"/>
      <c r="H11" s="113">
        <f t="shared" si="0"/>
        <v>0</v>
      </c>
      <c r="I11" s="113">
        <f t="shared" si="0"/>
        <v>0</v>
      </c>
      <c r="J11" s="114"/>
      <c r="K11" s="146"/>
      <c r="L11" s="146"/>
      <c r="M11" s="55"/>
      <c r="N11" s="55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</row>
    <row r="12" spans="1:35">
      <c r="A12" s="11" t="s">
        <v>269</v>
      </c>
      <c r="B12" s="158"/>
      <c r="C12" s="158"/>
      <c r="D12" s="8"/>
      <c r="E12" s="158"/>
      <c r="F12" s="158"/>
      <c r="G12" s="8"/>
      <c r="H12" s="113">
        <f t="shared" si="0"/>
        <v>0</v>
      </c>
      <c r="I12" s="113">
        <f t="shared" si="0"/>
        <v>0</v>
      </c>
      <c r="J12" s="114"/>
      <c r="K12" s="146"/>
      <c r="L12" s="146"/>
      <c r="M12" s="55"/>
      <c r="N12" s="55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</row>
    <row r="13" spans="1:35">
      <c r="A13" s="11" t="s">
        <v>264</v>
      </c>
      <c r="B13" s="158"/>
      <c r="C13" s="158"/>
      <c r="D13" s="8"/>
      <c r="E13" s="158"/>
      <c r="F13" s="158"/>
      <c r="G13" s="8"/>
      <c r="H13" s="113">
        <f t="shared" si="0"/>
        <v>0</v>
      </c>
      <c r="I13" s="113">
        <f t="shared" si="0"/>
        <v>0</v>
      </c>
      <c r="J13" s="114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</row>
    <row r="14" spans="1:35">
      <c r="A14" s="11" t="s">
        <v>265</v>
      </c>
      <c r="B14" s="158"/>
      <c r="C14" s="158"/>
      <c r="D14" s="13"/>
      <c r="E14" s="158"/>
      <c r="F14" s="158"/>
      <c r="G14" s="13"/>
      <c r="H14" s="113">
        <f t="shared" si="0"/>
        <v>0</v>
      </c>
      <c r="I14" s="113">
        <f t="shared" si="0"/>
        <v>0</v>
      </c>
      <c r="J14" s="115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</row>
    <row r="15" spans="1:35">
      <c r="A15" s="11" t="s">
        <v>13</v>
      </c>
      <c r="B15" s="158"/>
      <c r="C15" s="158"/>
      <c r="D15" s="159"/>
      <c r="E15" s="158"/>
      <c r="F15" s="158"/>
      <c r="G15" s="159"/>
      <c r="H15" s="113">
        <f t="shared" si="0"/>
        <v>0</v>
      </c>
      <c r="I15" s="113">
        <f t="shared" si="0"/>
        <v>0</v>
      </c>
      <c r="J15" s="116">
        <f>D15+G15</f>
        <v>0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</row>
    <row r="16" spans="1:35">
      <c r="A16" s="11" t="s">
        <v>220</v>
      </c>
      <c r="B16" s="158"/>
      <c r="C16" s="158"/>
      <c r="D16" s="159"/>
      <c r="E16" s="158"/>
      <c r="F16" s="158"/>
      <c r="G16" s="159"/>
      <c r="H16" s="113">
        <f t="shared" si="0"/>
        <v>0</v>
      </c>
      <c r="I16" s="113">
        <f t="shared" si="0"/>
        <v>0</v>
      </c>
      <c r="J16" s="116">
        <f t="shared" si="0"/>
        <v>0</v>
      </c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</row>
    <row r="17" spans="1:35">
      <c r="A17" s="11" t="s">
        <v>221</v>
      </c>
      <c r="B17" s="158"/>
      <c r="C17" s="158"/>
      <c r="D17" s="159"/>
      <c r="E17" s="158"/>
      <c r="F17" s="158"/>
      <c r="G17" s="159"/>
      <c r="H17" s="113">
        <f t="shared" si="0"/>
        <v>0</v>
      </c>
      <c r="I17" s="113">
        <f t="shared" si="0"/>
        <v>0</v>
      </c>
      <c r="J17" s="116">
        <f t="shared" si="0"/>
        <v>0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</row>
    <row r="18" spans="1:35">
      <c r="A18" s="11" t="s">
        <v>14</v>
      </c>
      <c r="B18" s="158"/>
      <c r="C18" s="158"/>
      <c r="D18" s="159"/>
      <c r="E18" s="158"/>
      <c r="F18" s="158"/>
      <c r="G18" s="159"/>
      <c r="H18" s="113">
        <f t="shared" si="0"/>
        <v>0</v>
      </c>
      <c r="I18" s="113">
        <f t="shared" si="0"/>
        <v>0</v>
      </c>
      <c r="J18" s="116">
        <f t="shared" si="0"/>
        <v>0</v>
      </c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</row>
    <row r="19" spans="1:35">
      <c r="A19" s="11" t="s">
        <v>15</v>
      </c>
      <c r="B19" s="158"/>
      <c r="C19" s="158"/>
      <c r="D19" s="159"/>
      <c r="E19" s="158"/>
      <c r="F19" s="158"/>
      <c r="G19" s="159"/>
      <c r="H19" s="113">
        <f t="shared" si="0"/>
        <v>0</v>
      </c>
      <c r="I19" s="113">
        <f t="shared" si="0"/>
        <v>0</v>
      </c>
      <c r="J19" s="116">
        <f t="shared" si="0"/>
        <v>0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</row>
    <row r="20" spans="1:35">
      <c r="A20" s="11" t="s">
        <v>16</v>
      </c>
      <c r="B20" s="158"/>
      <c r="C20" s="158"/>
      <c r="D20" s="159"/>
      <c r="E20" s="158"/>
      <c r="F20" s="158"/>
      <c r="G20" s="159"/>
      <c r="H20" s="113">
        <f t="shared" si="0"/>
        <v>0</v>
      </c>
      <c r="I20" s="113">
        <f t="shared" si="0"/>
        <v>0</v>
      </c>
      <c r="J20" s="116">
        <f t="shared" si="0"/>
        <v>0</v>
      </c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</row>
    <row r="21" spans="1:35">
      <c r="A21" s="11" t="s">
        <v>17</v>
      </c>
      <c r="B21" s="158"/>
      <c r="C21" s="158"/>
      <c r="D21" s="159"/>
      <c r="E21" s="158"/>
      <c r="F21" s="158"/>
      <c r="G21" s="159"/>
      <c r="H21" s="113">
        <f t="shared" si="0"/>
        <v>0</v>
      </c>
      <c r="I21" s="113">
        <f t="shared" si="0"/>
        <v>0</v>
      </c>
      <c r="J21" s="116">
        <f t="shared" si="0"/>
        <v>0</v>
      </c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</row>
    <row r="22" spans="1:35">
      <c r="A22" s="11" t="s">
        <v>18</v>
      </c>
      <c r="B22" s="158"/>
      <c r="C22" s="158"/>
      <c r="D22" s="159"/>
      <c r="E22" s="158"/>
      <c r="F22" s="158"/>
      <c r="G22" s="159"/>
      <c r="H22" s="113">
        <f t="shared" si="0"/>
        <v>0</v>
      </c>
      <c r="I22" s="113">
        <f t="shared" si="0"/>
        <v>0</v>
      </c>
      <c r="J22" s="116">
        <f t="shared" si="0"/>
        <v>0</v>
      </c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</row>
    <row r="23" spans="1:35">
      <c r="A23" s="11" t="s">
        <v>19</v>
      </c>
      <c r="B23" s="158"/>
      <c r="C23" s="158"/>
      <c r="D23" s="159"/>
      <c r="E23" s="158"/>
      <c r="F23" s="158"/>
      <c r="G23" s="159"/>
      <c r="H23" s="113">
        <f t="shared" si="0"/>
        <v>0</v>
      </c>
      <c r="I23" s="113">
        <f t="shared" si="0"/>
        <v>0</v>
      </c>
      <c r="J23" s="116">
        <f>D23+G23</f>
        <v>0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</row>
    <row r="24" spans="1:35">
      <c r="A24" s="11" t="s">
        <v>20</v>
      </c>
      <c r="B24" s="158"/>
      <c r="C24" s="158"/>
      <c r="D24" s="159"/>
      <c r="E24" s="158"/>
      <c r="F24" s="158"/>
      <c r="G24" s="159"/>
      <c r="H24" s="113">
        <f t="shared" si="0"/>
        <v>0</v>
      </c>
      <c r="I24" s="113">
        <f t="shared" si="0"/>
        <v>0</v>
      </c>
      <c r="J24" s="116">
        <f>D24+G24</f>
        <v>0</v>
      </c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</row>
    <row r="25" spans="1:35">
      <c r="A25" s="11" t="s">
        <v>21</v>
      </c>
      <c r="B25" s="158"/>
      <c r="C25" s="158"/>
      <c r="D25" s="15"/>
      <c r="E25" s="158"/>
      <c r="F25" s="158"/>
      <c r="G25" s="8"/>
      <c r="H25" s="113">
        <f t="shared" si="0"/>
        <v>0</v>
      </c>
      <c r="I25" s="113">
        <f t="shared" si="0"/>
        <v>0</v>
      </c>
      <c r="J25" s="114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</row>
    <row r="26" spans="1:35">
      <c r="A26" s="11" t="s">
        <v>22</v>
      </c>
      <c r="B26" s="158"/>
      <c r="C26" s="158"/>
      <c r="D26" s="15"/>
      <c r="E26" s="158"/>
      <c r="F26" s="158"/>
      <c r="G26" s="8"/>
      <c r="H26" s="113">
        <f t="shared" si="0"/>
        <v>0</v>
      </c>
      <c r="I26" s="113">
        <f t="shared" si="0"/>
        <v>0</v>
      </c>
      <c r="J26" s="114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</row>
    <row r="27" spans="1:35">
      <c r="A27" s="11" t="s">
        <v>23</v>
      </c>
      <c r="B27" s="158"/>
      <c r="C27" s="158"/>
      <c r="D27" s="15"/>
      <c r="E27" s="158"/>
      <c r="F27" s="158"/>
      <c r="G27" s="8"/>
      <c r="H27" s="113">
        <f t="shared" si="0"/>
        <v>0</v>
      </c>
      <c r="I27" s="113">
        <f t="shared" si="0"/>
        <v>0</v>
      </c>
      <c r="J27" s="114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</row>
    <row r="28" spans="1:35">
      <c r="A28" s="11" t="s">
        <v>24</v>
      </c>
      <c r="B28" s="158"/>
      <c r="C28" s="158"/>
      <c r="D28" s="15"/>
      <c r="E28" s="158"/>
      <c r="F28" s="158"/>
      <c r="G28" s="8"/>
      <c r="H28" s="113">
        <f t="shared" si="0"/>
        <v>0</v>
      </c>
      <c r="I28" s="113">
        <f t="shared" si="0"/>
        <v>0</v>
      </c>
      <c r="J28" s="114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</row>
    <row r="29" spans="1:35">
      <c r="A29" s="11" t="s">
        <v>25</v>
      </c>
      <c r="B29" s="158"/>
      <c r="C29" s="158"/>
      <c r="D29" s="15"/>
      <c r="E29" s="158"/>
      <c r="F29" s="158"/>
      <c r="G29" s="8"/>
      <c r="H29" s="113">
        <f t="shared" si="0"/>
        <v>0</v>
      </c>
      <c r="I29" s="113">
        <f t="shared" si="0"/>
        <v>0</v>
      </c>
      <c r="J29" s="114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</row>
    <row r="30" spans="1:35">
      <c r="A30" s="11" t="s">
        <v>26</v>
      </c>
      <c r="B30" s="158"/>
      <c r="C30" s="158"/>
      <c r="D30" s="15"/>
      <c r="E30" s="158"/>
      <c r="F30" s="158"/>
      <c r="G30" s="8"/>
      <c r="H30" s="113">
        <f t="shared" si="0"/>
        <v>0</v>
      </c>
      <c r="I30" s="113">
        <f t="shared" si="0"/>
        <v>0</v>
      </c>
      <c r="J30" s="114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</row>
    <row r="31" spans="1:35">
      <c r="A31" s="11" t="s">
        <v>27</v>
      </c>
      <c r="B31" s="158"/>
      <c r="C31" s="158"/>
      <c r="D31" s="16"/>
      <c r="E31" s="158"/>
      <c r="F31" s="158"/>
      <c r="G31" s="13"/>
      <c r="H31" s="113">
        <f t="shared" si="0"/>
        <v>0</v>
      </c>
      <c r="I31" s="113">
        <f t="shared" si="0"/>
        <v>0</v>
      </c>
      <c r="J31" s="115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</row>
    <row r="32" spans="1:35" ht="16.5" thickBot="1">
      <c r="A32" s="6" t="s">
        <v>28</v>
      </c>
      <c r="B32" s="117">
        <f>SUM(B10:B31)</f>
        <v>0</v>
      </c>
      <c r="C32" s="117">
        <f>SUM(C10:C31)</f>
        <v>0</v>
      </c>
      <c r="D32" s="142">
        <f>SUM(D15:D24)</f>
        <v>0</v>
      </c>
      <c r="E32" s="117">
        <f>SUM(E10:E31)</f>
        <v>0</v>
      </c>
      <c r="F32" s="117">
        <f>SUM(F10:F31)</f>
        <v>0</v>
      </c>
      <c r="G32" s="142">
        <f>SUM(G15:G24)</f>
        <v>0</v>
      </c>
      <c r="H32" s="117">
        <f>SUM(H10:H31)</f>
        <v>0</v>
      </c>
      <c r="I32" s="117">
        <f>SUM(I10:I31)</f>
        <v>0</v>
      </c>
      <c r="J32" s="118">
        <f>SUM(J15:J24)</f>
        <v>0</v>
      </c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</row>
    <row r="33" spans="1:35" ht="16.5" thickBot="1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</row>
    <row r="34" spans="1:35" ht="16.5" thickBot="1">
      <c r="A34" s="174" t="s">
        <v>29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</row>
    <row r="35" spans="1:35" ht="30.75" customHeight="1">
      <c r="A35" s="187" t="s">
        <v>2</v>
      </c>
      <c r="B35" s="190" t="s">
        <v>30</v>
      </c>
      <c r="C35" s="191"/>
      <c r="D35" s="190" t="s">
        <v>31</v>
      </c>
      <c r="E35" s="191"/>
      <c r="F35" s="194" t="s">
        <v>32</v>
      </c>
      <c r="G35" s="195"/>
      <c r="H35" s="195"/>
      <c r="I35" s="195"/>
      <c r="J35" s="195"/>
      <c r="K35" s="196"/>
      <c r="L35" s="194" t="s">
        <v>33</v>
      </c>
      <c r="M35" s="195"/>
      <c r="N35" s="195"/>
      <c r="O35" s="195"/>
      <c r="P35" s="195"/>
      <c r="Q35" s="195"/>
      <c r="R35" s="195"/>
      <c r="S35" s="195"/>
      <c r="T35" s="196"/>
      <c r="U35" s="194" t="s">
        <v>34</v>
      </c>
      <c r="V35" s="195"/>
      <c r="W35" s="195"/>
      <c r="X35" s="199"/>
      <c r="Y35" s="200" t="s">
        <v>177</v>
      </c>
      <c r="Z35" s="201"/>
      <c r="AA35" s="204" t="s">
        <v>273</v>
      </c>
      <c r="AB35" s="205"/>
      <c r="AC35" s="146"/>
      <c r="AD35" s="208" t="s">
        <v>182</v>
      </c>
      <c r="AE35" s="209"/>
      <c r="AF35" s="210"/>
      <c r="AG35" s="146"/>
      <c r="AH35" s="146"/>
      <c r="AI35" s="146"/>
    </row>
    <row r="36" spans="1:35" ht="34.9" customHeight="1">
      <c r="A36" s="188"/>
      <c r="B36" s="192"/>
      <c r="C36" s="193"/>
      <c r="D36" s="192"/>
      <c r="E36" s="193"/>
      <c r="F36" s="211" t="s">
        <v>35</v>
      </c>
      <c r="G36" s="212"/>
      <c r="H36" s="211" t="s">
        <v>36</v>
      </c>
      <c r="I36" s="212"/>
      <c r="J36" s="211" t="s">
        <v>37</v>
      </c>
      <c r="K36" s="212"/>
      <c r="L36" s="197" t="s">
        <v>38</v>
      </c>
      <c r="M36" s="197" t="s">
        <v>39</v>
      </c>
      <c r="N36" s="197" t="s">
        <v>40</v>
      </c>
      <c r="O36" s="197" t="s">
        <v>41</v>
      </c>
      <c r="P36" s="197" t="s">
        <v>42</v>
      </c>
      <c r="Q36" s="197" t="s">
        <v>43</v>
      </c>
      <c r="R36" s="197" t="s">
        <v>44</v>
      </c>
      <c r="S36" s="197" t="s">
        <v>45</v>
      </c>
      <c r="T36" s="197" t="s">
        <v>222</v>
      </c>
      <c r="U36" s="197" t="s">
        <v>46</v>
      </c>
      <c r="V36" s="211" t="s">
        <v>47</v>
      </c>
      <c r="W36" s="213"/>
      <c r="X36" s="214"/>
      <c r="Y36" s="202"/>
      <c r="Z36" s="203"/>
      <c r="AA36" s="206"/>
      <c r="AB36" s="207"/>
      <c r="AC36" s="146"/>
      <c r="AD36" s="41" t="s">
        <v>2</v>
      </c>
      <c r="AE36" s="42" t="s">
        <v>183</v>
      </c>
      <c r="AF36" s="43" t="s">
        <v>184</v>
      </c>
      <c r="AG36" s="146"/>
      <c r="AH36" s="146"/>
      <c r="AI36" s="146"/>
    </row>
    <row r="37" spans="1:35" ht="62.25" customHeight="1">
      <c r="A37" s="189"/>
      <c r="B37" s="17" t="s">
        <v>48</v>
      </c>
      <c r="C37" s="17" t="s">
        <v>49</v>
      </c>
      <c r="D37" s="17" t="s">
        <v>48</v>
      </c>
      <c r="E37" s="17" t="s">
        <v>49</v>
      </c>
      <c r="F37" s="17" t="s">
        <v>48</v>
      </c>
      <c r="G37" s="17" t="s">
        <v>49</v>
      </c>
      <c r="H37" s="17" t="s">
        <v>48</v>
      </c>
      <c r="I37" s="17" t="s">
        <v>49</v>
      </c>
      <c r="J37" s="17" t="s">
        <v>48</v>
      </c>
      <c r="K37" s="17" t="s">
        <v>49</v>
      </c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7" t="s">
        <v>50</v>
      </c>
      <c r="W37" s="17" t="s">
        <v>51</v>
      </c>
      <c r="X37" s="18" t="s">
        <v>52</v>
      </c>
      <c r="Y37" s="44" t="s">
        <v>178</v>
      </c>
      <c r="Z37" s="45" t="s">
        <v>179</v>
      </c>
      <c r="AA37" s="45" t="s">
        <v>180</v>
      </c>
      <c r="AB37" s="46" t="s">
        <v>181</v>
      </c>
      <c r="AC37" s="146"/>
      <c r="AD37" s="41" t="s">
        <v>185</v>
      </c>
      <c r="AE37" s="158"/>
      <c r="AF37" s="158"/>
      <c r="AG37" s="146"/>
      <c r="AH37" s="146"/>
      <c r="AI37" s="146"/>
    </row>
    <row r="38" spans="1:35" ht="16.5" thickBot="1">
      <c r="A38" s="20" t="s">
        <v>5</v>
      </c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46"/>
      <c r="AD38" s="47" t="s">
        <v>6</v>
      </c>
      <c r="AE38" s="158"/>
      <c r="AF38" s="158"/>
      <c r="AG38" s="146"/>
      <c r="AH38" s="146"/>
      <c r="AI38" s="146"/>
    </row>
    <row r="39" spans="1:35" ht="16.5" thickBot="1">
      <c r="A39" s="4" t="s">
        <v>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46"/>
      <c r="AD39" s="146"/>
      <c r="AE39" s="146"/>
      <c r="AF39" s="146"/>
      <c r="AG39" s="146"/>
      <c r="AH39" s="146"/>
      <c r="AI39" s="146"/>
    </row>
    <row r="40" spans="1:35" ht="16.5" thickBot="1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</row>
    <row r="41" spans="1:35" ht="16.5" thickBot="1">
      <c r="A41" s="174" t="s">
        <v>53</v>
      </c>
      <c r="B41" s="175"/>
      <c r="C41" s="175"/>
      <c r="D41" s="175"/>
      <c r="E41" s="17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</row>
    <row r="42" spans="1:35" ht="30.6" customHeight="1">
      <c r="A42" s="3" t="s">
        <v>54</v>
      </c>
      <c r="B42" s="194" t="s">
        <v>55</v>
      </c>
      <c r="C42" s="196"/>
      <c r="D42" s="194" t="s">
        <v>56</v>
      </c>
      <c r="E42" s="196"/>
      <c r="F42" s="194" t="s">
        <v>57</v>
      </c>
      <c r="G42" s="196"/>
      <c r="H42" s="194" t="s">
        <v>58</v>
      </c>
      <c r="I42" s="196"/>
      <c r="J42" s="194" t="s">
        <v>59</v>
      </c>
      <c r="K42" s="196"/>
      <c r="L42" s="194" t="s">
        <v>60</v>
      </c>
      <c r="M42" s="196"/>
      <c r="N42" s="194" t="s">
        <v>61</v>
      </c>
      <c r="O42" s="196"/>
      <c r="P42" s="194" t="s">
        <v>62</v>
      </c>
      <c r="Q42" s="196"/>
      <c r="R42" s="194" t="s">
        <v>63</v>
      </c>
      <c r="S42" s="195"/>
      <c r="T42" s="196"/>
      <c r="U42" s="194" t="s">
        <v>64</v>
      </c>
      <c r="V42" s="196"/>
      <c r="W42" s="194" t="s">
        <v>65</v>
      </c>
      <c r="X42" s="196"/>
      <c r="Y42" s="194" t="s">
        <v>66</v>
      </c>
      <c r="Z42" s="199"/>
      <c r="AA42" s="146"/>
      <c r="AB42" s="169" t="s">
        <v>53</v>
      </c>
      <c r="AC42" s="169"/>
      <c r="AD42" s="146"/>
      <c r="AE42" s="170" t="s">
        <v>280</v>
      </c>
      <c r="AF42" s="170"/>
      <c r="AG42" s="146"/>
      <c r="AH42" s="171" t="s">
        <v>281</v>
      </c>
      <c r="AI42" s="171"/>
    </row>
    <row r="43" spans="1:35" ht="31.5">
      <c r="A43" s="20" t="s">
        <v>2</v>
      </c>
      <c r="B43" s="17" t="s">
        <v>67</v>
      </c>
      <c r="C43" s="17" t="s">
        <v>6</v>
      </c>
      <c r="D43" s="17" t="s">
        <v>67</v>
      </c>
      <c r="E43" s="17" t="s">
        <v>6</v>
      </c>
      <c r="F43" s="17" t="s">
        <v>67</v>
      </c>
      <c r="G43" s="17" t="s">
        <v>6</v>
      </c>
      <c r="H43" s="17" t="s">
        <v>67</v>
      </c>
      <c r="I43" s="17" t="s">
        <v>6</v>
      </c>
      <c r="J43" s="17" t="s">
        <v>67</v>
      </c>
      <c r="K43" s="17" t="s">
        <v>6</v>
      </c>
      <c r="L43" s="17" t="s">
        <v>67</v>
      </c>
      <c r="M43" s="17" t="s">
        <v>6</v>
      </c>
      <c r="N43" s="17" t="s">
        <v>67</v>
      </c>
      <c r="O43" s="17" t="s">
        <v>6</v>
      </c>
      <c r="P43" s="17" t="s">
        <v>67</v>
      </c>
      <c r="Q43" s="17" t="s">
        <v>6</v>
      </c>
      <c r="R43" s="17" t="s">
        <v>67</v>
      </c>
      <c r="S43" s="211" t="s">
        <v>6</v>
      </c>
      <c r="T43" s="212"/>
      <c r="U43" s="17" t="s">
        <v>67</v>
      </c>
      <c r="V43" s="17" t="s">
        <v>6</v>
      </c>
      <c r="W43" s="17" t="s">
        <v>67</v>
      </c>
      <c r="X43" s="17" t="s">
        <v>6</v>
      </c>
      <c r="Y43" s="17" t="s">
        <v>67</v>
      </c>
      <c r="Z43" s="18" t="s">
        <v>6</v>
      </c>
      <c r="AA43" s="146"/>
      <c r="AB43" s="17" t="s">
        <v>67</v>
      </c>
      <c r="AC43" s="17" t="s">
        <v>6</v>
      </c>
      <c r="AD43" s="146"/>
      <c r="AE43" s="17" t="s">
        <v>67</v>
      </c>
      <c r="AF43" s="17" t="s">
        <v>6</v>
      </c>
      <c r="AG43" s="146"/>
      <c r="AH43" s="17" t="s">
        <v>67</v>
      </c>
      <c r="AI43" s="17" t="s">
        <v>6</v>
      </c>
    </row>
    <row r="44" spans="1:35" ht="30" customHeight="1">
      <c r="A44" s="21" t="s">
        <v>68</v>
      </c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220"/>
      <c r="T44" s="221"/>
      <c r="U44" s="160"/>
      <c r="V44" s="160"/>
      <c r="W44" s="160"/>
      <c r="X44" s="160"/>
      <c r="Y44" s="160"/>
      <c r="Z44" s="160"/>
      <c r="AA44" s="21" t="s">
        <v>68</v>
      </c>
      <c r="AB44" s="56">
        <f>U44+W44+Y44+R44+P44+N44+L44+J44+H44+F44+D44+B44</f>
        <v>0</v>
      </c>
      <c r="AC44" s="56">
        <f>V44+X44+Z44+S44+Q44+O44+M44+K44+I44+G44+E44+C44</f>
        <v>0</v>
      </c>
      <c r="AD44" s="146"/>
      <c r="AE44" s="62">
        <f>D38+E38</f>
        <v>0</v>
      </c>
      <c r="AF44" s="62">
        <f>D39+E39</f>
        <v>0</v>
      </c>
      <c r="AG44" s="146"/>
      <c r="AH44" s="62">
        <f>AB44-AE44</f>
        <v>0</v>
      </c>
      <c r="AI44" s="62">
        <f t="shared" ref="AI44:AI47" si="1">AC44-AF44</f>
        <v>0</v>
      </c>
    </row>
    <row r="45" spans="1:35" ht="36" customHeight="1">
      <c r="A45" s="58" t="s">
        <v>69</v>
      </c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222"/>
      <c r="T45" s="223"/>
      <c r="U45" s="161"/>
      <c r="V45" s="161"/>
      <c r="W45" s="161"/>
      <c r="X45" s="161"/>
      <c r="Y45" s="161"/>
      <c r="Z45" s="161"/>
      <c r="AA45" s="127" t="s">
        <v>69</v>
      </c>
      <c r="AB45" s="56">
        <f>U45+W45+Y45+R45+P45+N45+L45+J45+H45+F45+D45+B45</f>
        <v>0</v>
      </c>
      <c r="AC45" s="56">
        <f>V45+X45+Z45+S45+Q45+O45+M45+K45+I45+G45+E45+C45</f>
        <v>0</v>
      </c>
      <c r="AD45" s="146"/>
      <c r="AE45" s="56">
        <f>C52+C53+D52+D53</f>
        <v>0</v>
      </c>
      <c r="AF45" s="56">
        <f>C54+C55+D54+D55</f>
        <v>0</v>
      </c>
      <c r="AG45" s="146"/>
      <c r="AH45" s="62">
        <f t="shared" ref="AH45:AH47" si="2">AB45-AE45</f>
        <v>0</v>
      </c>
      <c r="AI45" s="62">
        <f t="shared" si="1"/>
        <v>0</v>
      </c>
    </row>
    <row r="46" spans="1:35" ht="35.25" customHeight="1">
      <c r="A46" s="59" t="s">
        <v>70</v>
      </c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224"/>
      <c r="T46" s="225"/>
      <c r="U46" s="162"/>
      <c r="V46" s="162"/>
      <c r="W46" s="162"/>
      <c r="X46" s="162"/>
      <c r="Y46" s="162"/>
      <c r="Z46" s="162"/>
      <c r="AA46" s="128" t="s">
        <v>70</v>
      </c>
      <c r="AB46" s="56">
        <f t="shared" ref="AB46:AC47" si="3">U46+W46+Y46+R46+P46+N46+L46+J46+H46+F46+D46+B46</f>
        <v>0</v>
      </c>
      <c r="AC46" s="56">
        <f t="shared" si="3"/>
        <v>0</v>
      </c>
      <c r="AD46" s="146"/>
      <c r="AE46" s="56">
        <f>E52+E53</f>
        <v>0</v>
      </c>
      <c r="AF46" s="56">
        <f>E54+E55</f>
        <v>0</v>
      </c>
      <c r="AG46" s="146"/>
      <c r="AH46" s="62">
        <f t="shared" si="2"/>
        <v>0</v>
      </c>
      <c r="AI46" s="62">
        <f t="shared" si="1"/>
        <v>0</v>
      </c>
    </row>
    <row r="47" spans="1:35" ht="30.75" thickBot="1">
      <c r="A47" s="60" t="s">
        <v>71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226"/>
      <c r="T47" s="227"/>
      <c r="U47" s="163"/>
      <c r="V47" s="163"/>
      <c r="W47" s="163"/>
      <c r="X47" s="163"/>
      <c r="Y47" s="163"/>
      <c r="Z47" s="163"/>
      <c r="AA47" s="129" t="s">
        <v>71</v>
      </c>
      <c r="AB47" s="56">
        <f>U47+W47+Y47+R47+P47+N47+L47+J47+H47+F47+D47+B47</f>
        <v>0</v>
      </c>
      <c r="AC47" s="56">
        <f t="shared" si="3"/>
        <v>0</v>
      </c>
      <c r="AD47" s="146"/>
      <c r="AE47" s="62">
        <f>F52+F53+G52+G53+H52+H53+I52+I53+J52+J53+K52+K53+L52+L53+M52+M53+N52+N53+O52+O53+P52+P53+Q52+Q53+R52+R53+S52+S53+T52+T53+U52+U53+V52+V53+W52+W53+X52+X53</f>
        <v>0</v>
      </c>
      <c r="AF47" s="62">
        <f>Y54+Y55-(C54+C55+D54+D55+E54+E55)</f>
        <v>0</v>
      </c>
      <c r="AG47" s="146"/>
      <c r="AH47" s="62">
        <f t="shared" si="2"/>
        <v>0</v>
      </c>
      <c r="AI47" s="62">
        <f t="shared" si="1"/>
        <v>0</v>
      </c>
    </row>
    <row r="48" spans="1:3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</row>
    <row r="49" spans="1:35" ht="16.5" thickBot="1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</row>
    <row r="50" spans="1:35" ht="16.5" thickBot="1">
      <c r="A50" s="174" t="s">
        <v>72</v>
      </c>
      <c r="B50" s="175"/>
      <c r="C50" s="175"/>
      <c r="D50" s="175"/>
      <c r="E50" s="175"/>
      <c r="F50" s="17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</row>
    <row r="51" spans="1:35" ht="31.5">
      <c r="A51" s="3" t="s">
        <v>2</v>
      </c>
      <c r="B51" s="22" t="s">
        <v>73</v>
      </c>
      <c r="C51" s="22" t="s">
        <v>74</v>
      </c>
      <c r="D51" s="22" t="s">
        <v>75</v>
      </c>
      <c r="E51" s="22" t="s">
        <v>76</v>
      </c>
      <c r="F51" s="22" t="s">
        <v>223</v>
      </c>
      <c r="G51" s="22" t="s">
        <v>224</v>
      </c>
      <c r="H51" s="22" t="s">
        <v>38</v>
      </c>
      <c r="I51" s="22" t="s">
        <v>225</v>
      </c>
      <c r="J51" s="22" t="s">
        <v>226</v>
      </c>
      <c r="K51" s="22" t="s">
        <v>40</v>
      </c>
      <c r="L51" s="22" t="s">
        <v>41</v>
      </c>
      <c r="M51" s="22" t="s">
        <v>42</v>
      </c>
      <c r="N51" s="22" t="s">
        <v>43</v>
      </c>
      <c r="O51" s="22" t="s">
        <v>227</v>
      </c>
      <c r="P51" s="22" t="s">
        <v>45</v>
      </c>
      <c r="Q51" s="22" t="s">
        <v>228</v>
      </c>
      <c r="R51" s="22" t="s">
        <v>77</v>
      </c>
      <c r="S51" s="22" t="s">
        <v>229</v>
      </c>
      <c r="T51" s="22" t="s">
        <v>78</v>
      </c>
      <c r="U51" s="22" t="s">
        <v>79</v>
      </c>
      <c r="V51" s="22" t="s">
        <v>80</v>
      </c>
      <c r="W51" s="22" t="s">
        <v>81</v>
      </c>
      <c r="X51" s="22" t="s">
        <v>270</v>
      </c>
      <c r="Y51" s="23" t="s">
        <v>28</v>
      </c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</row>
    <row r="52" spans="1:35">
      <c r="A52" s="215" t="s">
        <v>5</v>
      </c>
      <c r="B52" s="17" t="s">
        <v>82</v>
      </c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8">
        <f t="shared" ref="Y52:Y57" si="4">SUM(C52:X52)</f>
        <v>0</v>
      </c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</row>
    <row r="53" spans="1:35">
      <c r="A53" s="189"/>
      <c r="B53" s="17" t="s">
        <v>12</v>
      </c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8">
        <f t="shared" si="4"/>
        <v>0</v>
      </c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</row>
    <row r="54" spans="1:35">
      <c r="A54" s="215" t="s">
        <v>6</v>
      </c>
      <c r="B54" s="17" t="s">
        <v>82</v>
      </c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8">
        <f t="shared" si="4"/>
        <v>0</v>
      </c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</row>
    <row r="55" spans="1:35">
      <c r="A55" s="189"/>
      <c r="B55" s="17" t="s">
        <v>12</v>
      </c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8">
        <f t="shared" si="4"/>
        <v>0</v>
      </c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</row>
    <row r="56" spans="1:35">
      <c r="A56" s="215" t="s">
        <v>9</v>
      </c>
      <c r="B56" s="17" t="s">
        <v>82</v>
      </c>
      <c r="C56" s="17">
        <f>C52+C54</f>
        <v>0</v>
      </c>
      <c r="D56" s="17">
        <f t="shared" ref="C56:X57" si="5">D52+D54</f>
        <v>0</v>
      </c>
      <c r="E56" s="17">
        <f t="shared" si="5"/>
        <v>0</v>
      </c>
      <c r="F56" s="17">
        <f t="shared" si="5"/>
        <v>0</v>
      </c>
      <c r="G56" s="17">
        <f t="shared" si="5"/>
        <v>0</v>
      </c>
      <c r="H56" s="17">
        <f t="shared" si="5"/>
        <v>0</v>
      </c>
      <c r="I56" s="17">
        <f t="shared" si="5"/>
        <v>0</v>
      </c>
      <c r="J56" s="17">
        <f t="shared" si="5"/>
        <v>0</v>
      </c>
      <c r="K56" s="17">
        <f t="shared" si="5"/>
        <v>0</v>
      </c>
      <c r="L56" s="17">
        <f t="shared" si="5"/>
        <v>0</v>
      </c>
      <c r="M56" s="17">
        <f t="shared" si="5"/>
        <v>0</v>
      </c>
      <c r="N56" s="17">
        <f t="shared" si="5"/>
        <v>0</v>
      </c>
      <c r="O56" s="17">
        <f t="shared" si="5"/>
        <v>0</v>
      </c>
      <c r="P56" s="17">
        <f t="shared" si="5"/>
        <v>0</v>
      </c>
      <c r="Q56" s="17">
        <f t="shared" si="5"/>
        <v>0</v>
      </c>
      <c r="R56" s="17">
        <f t="shared" si="5"/>
        <v>0</v>
      </c>
      <c r="S56" s="17">
        <f t="shared" si="5"/>
        <v>0</v>
      </c>
      <c r="T56" s="17">
        <f t="shared" si="5"/>
        <v>0</v>
      </c>
      <c r="U56" s="17">
        <f t="shared" si="5"/>
        <v>0</v>
      </c>
      <c r="V56" s="17">
        <f t="shared" si="5"/>
        <v>0</v>
      </c>
      <c r="W56" s="17">
        <f t="shared" si="5"/>
        <v>0</v>
      </c>
      <c r="X56" s="17">
        <f t="shared" si="5"/>
        <v>0</v>
      </c>
      <c r="Y56" s="18">
        <f t="shared" si="4"/>
        <v>0</v>
      </c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</row>
    <row r="57" spans="1:35" ht="16.5" thickBot="1">
      <c r="A57" s="216"/>
      <c r="B57" s="19" t="s">
        <v>12</v>
      </c>
      <c r="C57" s="17">
        <f t="shared" si="5"/>
        <v>0</v>
      </c>
      <c r="D57" s="17">
        <f t="shared" si="5"/>
        <v>0</v>
      </c>
      <c r="E57" s="17">
        <f t="shared" si="5"/>
        <v>0</v>
      </c>
      <c r="F57" s="17">
        <f t="shared" si="5"/>
        <v>0</v>
      </c>
      <c r="G57" s="17">
        <f t="shared" si="5"/>
        <v>0</v>
      </c>
      <c r="H57" s="17">
        <f t="shared" si="5"/>
        <v>0</v>
      </c>
      <c r="I57" s="17">
        <f t="shared" si="5"/>
        <v>0</v>
      </c>
      <c r="J57" s="17">
        <f t="shared" si="5"/>
        <v>0</v>
      </c>
      <c r="K57" s="17">
        <f t="shared" si="5"/>
        <v>0</v>
      </c>
      <c r="L57" s="17">
        <f t="shared" si="5"/>
        <v>0</v>
      </c>
      <c r="M57" s="17">
        <f t="shared" si="5"/>
        <v>0</v>
      </c>
      <c r="N57" s="17">
        <f t="shared" si="5"/>
        <v>0</v>
      </c>
      <c r="O57" s="17">
        <f t="shared" si="5"/>
        <v>0</v>
      </c>
      <c r="P57" s="17">
        <f t="shared" si="5"/>
        <v>0</v>
      </c>
      <c r="Q57" s="17">
        <f t="shared" si="5"/>
        <v>0</v>
      </c>
      <c r="R57" s="17">
        <f t="shared" si="5"/>
        <v>0</v>
      </c>
      <c r="S57" s="17">
        <f t="shared" si="5"/>
        <v>0</v>
      </c>
      <c r="T57" s="17">
        <f t="shared" si="5"/>
        <v>0</v>
      </c>
      <c r="U57" s="17">
        <f t="shared" si="5"/>
        <v>0</v>
      </c>
      <c r="V57" s="17">
        <f t="shared" si="5"/>
        <v>0</v>
      </c>
      <c r="W57" s="17">
        <f t="shared" si="5"/>
        <v>0</v>
      </c>
      <c r="X57" s="17">
        <f t="shared" si="5"/>
        <v>0</v>
      </c>
      <c r="Y57" s="18">
        <f t="shared" si="4"/>
        <v>0</v>
      </c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</row>
    <row r="58" spans="1:35" ht="16.5" thickBot="1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</row>
    <row r="59" spans="1:35" ht="31.5" customHeight="1" thickBot="1">
      <c r="A59" s="217" t="s">
        <v>83</v>
      </c>
      <c r="B59" s="218"/>
      <c r="C59" s="218"/>
      <c r="D59" s="218"/>
      <c r="E59" s="218"/>
      <c r="F59" s="218"/>
      <c r="G59" s="218"/>
      <c r="H59" s="218"/>
      <c r="I59" s="218"/>
      <c r="J59" s="218"/>
      <c r="K59" s="219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</row>
    <row r="60" spans="1:35" ht="105" customHeight="1">
      <c r="A60" s="3" t="s">
        <v>2</v>
      </c>
      <c r="B60" s="22" t="s">
        <v>84</v>
      </c>
      <c r="C60" s="22" t="s">
        <v>85</v>
      </c>
      <c r="D60" s="22" t="s">
        <v>86</v>
      </c>
      <c r="E60" s="105" t="s">
        <v>87</v>
      </c>
      <c r="F60" s="22" t="s">
        <v>88</v>
      </c>
      <c r="G60" s="22" t="s">
        <v>89</v>
      </c>
      <c r="H60" s="22" t="s">
        <v>90</v>
      </c>
      <c r="I60" s="22" t="s">
        <v>91</v>
      </c>
      <c r="J60" s="22" t="s">
        <v>92</v>
      </c>
      <c r="K60" s="23" t="s">
        <v>93</v>
      </c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</row>
    <row r="61" spans="1:35" ht="32.25" customHeight="1">
      <c r="A61" s="215" t="s">
        <v>5</v>
      </c>
      <c r="B61" s="17" t="s">
        <v>74</v>
      </c>
      <c r="C61" s="158"/>
      <c r="D61" s="158"/>
      <c r="E61" s="158"/>
      <c r="F61" s="158"/>
      <c r="G61" s="158"/>
      <c r="H61" s="158"/>
      <c r="I61" s="158"/>
      <c r="J61" s="158"/>
      <c r="K61" s="158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</row>
    <row r="62" spans="1:35" ht="41.25" customHeight="1">
      <c r="A62" s="188"/>
      <c r="B62" s="17" t="s">
        <v>94</v>
      </c>
      <c r="C62" s="158"/>
      <c r="D62" s="158"/>
      <c r="E62" s="158"/>
      <c r="F62" s="164"/>
      <c r="G62" s="164"/>
      <c r="H62" s="158"/>
      <c r="I62" s="164"/>
      <c r="J62" s="158"/>
      <c r="K62" s="158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</row>
    <row r="63" spans="1:35" ht="32.25" customHeight="1">
      <c r="A63" s="189"/>
      <c r="B63" s="17" t="s">
        <v>95</v>
      </c>
      <c r="C63" s="158"/>
      <c r="D63" s="158"/>
      <c r="E63" s="158"/>
      <c r="F63" s="165"/>
      <c r="G63" s="165"/>
      <c r="H63" s="158"/>
      <c r="I63" s="165"/>
      <c r="J63" s="158"/>
      <c r="K63" s="158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</row>
    <row r="64" spans="1:35">
      <c r="A64" s="215" t="s">
        <v>6</v>
      </c>
      <c r="B64" s="17" t="s">
        <v>74</v>
      </c>
      <c r="C64" s="158"/>
      <c r="D64" s="158"/>
      <c r="E64" s="158"/>
      <c r="F64" s="158"/>
      <c r="G64" s="158"/>
      <c r="H64" s="158"/>
      <c r="I64" s="158"/>
      <c r="J64" s="158"/>
      <c r="K64" s="158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</row>
    <row r="65" spans="1:35" ht="42.75" customHeight="1">
      <c r="A65" s="188"/>
      <c r="B65" s="17" t="s">
        <v>94</v>
      </c>
      <c r="C65" s="158"/>
      <c r="D65" s="158"/>
      <c r="E65" s="158"/>
      <c r="F65" s="165"/>
      <c r="G65" s="165"/>
      <c r="H65" s="158"/>
      <c r="I65" s="165"/>
      <c r="J65" s="158"/>
      <c r="K65" s="158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</row>
    <row r="66" spans="1:35" ht="37.9" customHeight="1" thickBot="1">
      <c r="A66" s="216"/>
      <c r="B66" s="19" t="s">
        <v>95</v>
      </c>
      <c r="C66" s="158"/>
      <c r="D66" s="158"/>
      <c r="E66" s="158"/>
      <c r="F66" s="166"/>
      <c r="G66" s="166"/>
      <c r="H66" s="158"/>
      <c r="I66" s="166"/>
      <c r="J66" s="158"/>
      <c r="K66" s="158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</row>
    <row r="67" spans="1:3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</row>
    <row r="68" spans="1:35" ht="16.5" thickBot="1">
      <c r="A68" s="234" t="s">
        <v>96</v>
      </c>
      <c r="B68" s="235"/>
      <c r="C68" s="235"/>
      <c r="D68" s="235"/>
      <c r="E68" s="235"/>
      <c r="F68" s="235"/>
      <c r="G68" s="235"/>
      <c r="H68" s="235"/>
      <c r="I68" s="235"/>
      <c r="J68" s="235"/>
      <c r="K68" s="235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</row>
    <row r="69" spans="1:35" ht="32.25" thickBot="1">
      <c r="A69" s="152" t="s">
        <v>2</v>
      </c>
      <c r="B69" s="153" t="s">
        <v>97</v>
      </c>
      <c r="C69" s="26" t="s">
        <v>38</v>
      </c>
      <c r="D69" s="27" t="s">
        <v>39</v>
      </c>
      <c r="E69" s="27" t="s">
        <v>40</v>
      </c>
      <c r="F69" s="27" t="s">
        <v>41</v>
      </c>
      <c r="G69" s="27" t="s">
        <v>98</v>
      </c>
      <c r="H69" s="27" t="s">
        <v>43</v>
      </c>
      <c r="I69" s="27" t="s">
        <v>44</v>
      </c>
      <c r="J69" s="28" t="s">
        <v>45</v>
      </c>
      <c r="K69" s="28" t="s">
        <v>276</v>
      </c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</row>
    <row r="70" spans="1:35" ht="28.5" customHeight="1">
      <c r="A70" s="236" t="s">
        <v>5</v>
      </c>
      <c r="B70" s="29" t="s">
        <v>99</v>
      </c>
      <c r="C70" s="158"/>
      <c r="D70" s="158"/>
      <c r="E70" s="158"/>
      <c r="F70" s="158"/>
      <c r="G70" s="158"/>
      <c r="H70" s="158"/>
      <c r="I70" s="158"/>
      <c r="J70" s="158"/>
      <c r="K70" s="158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</row>
    <row r="71" spans="1:35" ht="31.5">
      <c r="A71" s="237"/>
      <c r="B71" s="30" t="s">
        <v>100</v>
      </c>
      <c r="C71" s="158"/>
      <c r="D71" s="158"/>
      <c r="E71" s="158"/>
      <c r="F71" s="158"/>
      <c r="G71" s="158"/>
      <c r="H71" s="158"/>
      <c r="I71" s="158"/>
      <c r="J71" s="158"/>
      <c r="K71" s="158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</row>
    <row r="72" spans="1:35" ht="31.5">
      <c r="A72" s="237"/>
      <c r="B72" s="30" t="s">
        <v>101</v>
      </c>
      <c r="C72" s="158"/>
      <c r="D72" s="158"/>
      <c r="E72" s="158"/>
      <c r="F72" s="158"/>
      <c r="G72" s="158"/>
      <c r="H72" s="158"/>
      <c r="I72" s="158"/>
      <c r="J72" s="158"/>
      <c r="K72" s="158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</row>
    <row r="73" spans="1:35" ht="31.5">
      <c r="A73" s="237"/>
      <c r="B73" s="30" t="s">
        <v>102</v>
      </c>
      <c r="C73" s="158"/>
      <c r="D73" s="158"/>
      <c r="E73" s="158"/>
      <c r="F73" s="158"/>
      <c r="G73" s="158"/>
      <c r="H73" s="158"/>
      <c r="I73" s="158"/>
      <c r="J73" s="158"/>
      <c r="K73" s="158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</row>
    <row r="74" spans="1:35" ht="30" customHeight="1" thickBot="1">
      <c r="A74" s="238"/>
      <c r="B74" s="31" t="s">
        <v>93</v>
      </c>
      <c r="C74" s="158"/>
      <c r="D74" s="158"/>
      <c r="E74" s="158"/>
      <c r="F74" s="158"/>
      <c r="G74" s="158"/>
      <c r="H74" s="158"/>
      <c r="I74" s="158"/>
      <c r="J74" s="158"/>
      <c r="K74" s="158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</row>
    <row r="75" spans="1:35" ht="31.5" customHeight="1">
      <c r="A75" s="236" t="s">
        <v>6</v>
      </c>
      <c r="B75" s="32" t="s">
        <v>99</v>
      </c>
      <c r="C75" s="158"/>
      <c r="D75" s="158"/>
      <c r="E75" s="158"/>
      <c r="F75" s="158"/>
      <c r="G75" s="158"/>
      <c r="H75" s="158"/>
      <c r="I75" s="158"/>
      <c r="J75" s="158"/>
      <c r="K75" s="158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</row>
    <row r="76" spans="1:35" ht="31.5">
      <c r="A76" s="237"/>
      <c r="B76" s="30" t="s">
        <v>100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</row>
    <row r="77" spans="1:35" ht="31.5">
      <c r="A77" s="237"/>
      <c r="B77" s="30" t="s">
        <v>101</v>
      </c>
      <c r="C77" s="158"/>
      <c r="D77" s="158"/>
      <c r="E77" s="158"/>
      <c r="F77" s="158"/>
      <c r="G77" s="158"/>
      <c r="H77" s="158"/>
      <c r="I77" s="158"/>
      <c r="J77" s="158"/>
      <c r="K77" s="158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</row>
    <row r="78" spans="1:35" ht="31.5">
      <c r="A78" s="237"/>
      <c r="B78" s="30" t="s">
        <v>102</v>
      </c>
      <c r="C78" s="158"/>
      <c r="D78" s="158"/>
      <c r="E78" s="158"/>
      <c r="F78" s="158"/>
      <c r="G78" s="158"/>
      <c r="H78" s="158"/>
      <c r="I78" s="158"/>
      <c r="J78" s="158"/>
      <c r="K78" s="158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</row>
    <row r="79" spans="1:35" ht="33.75" customHeight="1" thickBot="1">
      <c r="A79" s="238"/>
      <c r="B79" s="31" t="s">
        <v>93</v>
      </c>
      <c r="C79" s="158"/>
      <c r="D79" s="158"/>
      <c r="E79" s="158"/>
      <c r="F79" s="158"/>
      <c r="G79" s="158"/>
      <c r="H79" s="158"/>
      <c r="I79" s="158"/>
      <c r="J79" s="158"/>
      <c r="K79" s="158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</row>
    <row r="80" spans="1:35" ht="16.5" thickBot="1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</row>
    <row r="81" spans="1:35" ht="24.95" customHeight="1">
      <c r="A81" s="239" t="s">
        <v>219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1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</row>
    <row r="82" spans="1:35" ht="24.95" customHeight="1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4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</row>
    <row r="83" spans="1:35" ht="24.95" customHeight="1" thickBot="1">
      <c r="A83" s="245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  <c r="N83" s="247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</row>
    <row r="84" spans="1:35" ht="24.9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</row>
    <row r="85" spans="1:35">
      <c r="A85" s="228" t="s">
        <v>103</v>
      </c>
      <c r="B85" s="229"/>
      <c r="C85" s="229"/>
      <c r="D85" s="229"/>
      <c r="E85" s="230"/>
      <c r="F85" s="145">
        <f>(E38+D38)-SUM(F38:K38)</f>
        <v>0</v>
      </c>
      <c r="G85" s="146"/>
      <c r="H85" s="231" t="s">
        <v>104</v>
      </c>
      <c r="I85" s="232"/>
      <c r="J85" s="232"/>
      <c r="K85" s="232"/>
      <c r="L85" s="233"/>
      <c r="M85" s="145">
        <f>(C52+C53)-SUM(C61:K61)</f>
        <v>0</v>
      </c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</row>
    <row r="86" spans="1:35">
      <c r="A86" s="228" t="s">
        <v>105</v>
      </c>
      <c r="B86" s="229"/>
      <c r="C86" s="229"/>
      <c r="D86" s="229"/>
      <c r="E86" s="230"/>
      <c r="F86" s="145">
        <f>(E39+D39)-SUM(F39:K39)</f>
        <v>0</v>
      </c>
      <c r="G86" s="146"/>
      <c r="H86" s="231" t="s">
        <v>106</v>
      </c>
      <c r="I86" s="232"/>
      <c r="J86" s="232"/>
      <c r="K86" s="232"/>
      <c r="L86" s="233"/>
      <c r="M86" s="145">
        <f>(C54+C55)-SUM(C64:K64)</f>
        <v>0</v>
      </c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</row>
    <row r="87" spans="1:35">
      <c r="A87" s="228" t="s">
        <v>107</v>
      </c>
      <c r="B87" s="229"/>
      <c r="C87" s="229"/>
      <c r="D87" s="229"/>
      <c r="E87" s="230"/>
      <c r="F87" s="145">
        <f>(E38+D38)-SUM(L38:T38)</f>
        <v>0</v>
      </c>
      <c r="G87" s="146"/>
      <c r="H87" s="231" t="s">
        <v>108</v>
      </c>
      <c r="I87" s="232"/>
      <c r="J87" s="232"/>
      <c r="K87" s="232"/>
      <c r="L87" s="233"/>
      <c r="M87" s="145">
        <f>(D52+D53)-SUM(C62:K62)</f>
        <v>0</v>
      </c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</row>
    <row r="88" spans="1:35">
      <c r="A88" s="228" t="s">
        <v>109</v>
      </c>
      <c r="B88" s="229"/>
      <c r="C88" s="229"/>
      <c r="D88" s="229"/>
      <c r="E88" s="230"/>
      <c r="F88" s="145">
        <f>(E39+D39)-SUM(L39:T39)</f>
        <v>0</v>
      </c>
      <c r="G88" s="146"/>
      <c r="H88" s="231" t="s">
        <v>110</v>
      </c>
      <c r="I88" s="232"/>
      <c r="J88" s="232"/>
      <c r="K88" s="232"/>
      <c r="L88" s="233"/>
      <c r="M88" s="145">
        <f>(D54+D55)-SUM(C65:K65)</f>
        <v>0</v>
      </c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</row>
    <row r="89" spans="1:35">
      <c r="A89" s="228" t="s">
        <v>111</v>
      </c>
      <c r="B89" s="229"/>
      <c r="C89" s="229"/>
      <c r="D89" s="229"/>
      <c r="E89" s="230"/>
      <c r="F89" s="145">
        <f>(E38+D38)-(B44+D44+F44+H44+J44+L44+N44+P44+R44+U44+W44+Y44)</f>
        <v>0</v>
      </c>
      <c r="G89" s="146"/>
      <c r="H89" s="231" t="s">
        <v>112</v>
      </c>
      <c r="I89" s="232"/>
      <c r="J89" s="232"/>
      <c r="K89" s="232"/>
      <c r="L89" s="233"/>
      <c r="M89" s="145">
        <f>(E52+E53)-SUM(C63:K63)</f>
        <v>0</v>
      </c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</row>
    <row r="90" spans="1:35">
      <c r="A90" s="228" t="s">
        <v>113</v>
      </c>
      <c r="B90" s="229"/>
      <c r="C90" s="229"/>
      <c r="D90" s="229"/>
      <c r="E90" s="230"/>
      <c r="F90" s="145">
        <f>(E39+D39)-(C44+E44+G44+I44+K44+M44+O44+Q44+S44+V44+X44+Z44)</f>
        <v>0</v>
      </c>
      <c r="G90" s="146"/>
      <c r="H90" s="231" t="s">
        <v>114</v>
      </c>
      <c r="I90" s="232"/>
      <c r="J90" s="232"/>
      <c r="K90" s="232"/>
      <c r="L90" s="233"/>
      <c r="M90" s="145">
        <f>(E54+E55)-SUM(C66:K66)</f>
        <v>0</v>
      </c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</row>
    <row r="91" spans="1:35">
      <c r="A91" s="228" t="s">
        <v>115</v>
      </c>
      <c r="B91" s="229"/>
      <c r="C91" s="229"/>
      <c r="D91" s="229"/>
      <c r="E91" s="230"/>
      <c r="F91" s="145">
        <f>SUM(C52:D53)-(B45+D45+F45+H45+J45+L45+N45+P45+R45+U45+W45+Y45)</f>
        <v>0</v>
      </c>
      <c r="G91" s="146"/>
      <c r="H91" s="231" t="s">
        <v>171</v>
      </c>
      <c r="I91" s="232"/>
      <c r="J91" s="232"/>
      <c r="K91" s="232"/>
      <c r="L91" s="233"/>
      <c r="M91" s="145" t="str">
        <f>IF(D38=(F38+H38+J38),"درست","غلط")</f>
        <v>درست</v>
      </c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</row>
    <row r="92" spans="1:35">
      <c r="A92" s="228" t="s">
        <v>116</v>
      </c>
      <c r="B92" s="229"/>
      <c r="C92" s="229"/>
      <c r="D92" s="229"/>
      <c r="E92" s="230"/>
      <c r="F92" s="145">
        <f>SUM(C54:D55)-(C45+E45+G45+I45+K45+M45+O45+Q45+S45+V45+X45+Z45)</f>
        <v>0</v>
      </c>
      <c r="G92" s="146"/>
      <c r="H92" s="231" t="s">
        <v>172</v>
      </c>
      <c r="I92" s="232"/>
      <c r="J92" s="232"/>
      <c r="K92" s="232"/>
      <c r="L92" s="233"/>
      <c r="M92" s="145" t="str">
        <f>IF(D39=(F39+H39+J39),"درست","غلط")</f>
        <v>درست</v>
      </c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</row>
    <row r="93" spans="1:35">
      <c r="A93" s="228" t="s">
        <v>117</v>
      </c>
      <c r="B93" s="229"/>
      <c r="C93" s="229"/>
      <c r="D93" s="229"/>
      <c r="E93" s="230"/>
      <c r="F93" s="145">
        <f>(E52+E53)-(B46+D46+F46+H46+J46+L46+N46+P46+R46+U46+W46+Y46)</f>
        <v>0</v>
      </c>
      <c r="G93" s="146"/>
      <c r="H93" s="231" t="s">
        <v>173</v>
      </c>
      <c r="I93" s="232"/>
      <c r="J93" s="232"/>
      <c r="K93" s="232"/>
      <c r="L93" s="233"/>
      <c r="M93" s="145" t="str">
        <f>IF(E38=(G38+I38+K38),"درست","غلط")</f>
        <v>درست</v>
      </c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</row>
    <row r="94" spans="1:35">
      <c r="A94" s="228" t="s">
        <v>118</v>
      </c>
      <c r="B94" s="229"/>
      <c r="C94" s="229"/>
      <c r="D94" s="229"/>
      <c r="E94" s="230"/>
      <c r="F94" s="145">
        <f>(E55+E54)-(C46+E46+G46+I46+K46+M46+O46+Q46+S46+V46+X46+Z46)</f>
        <v>0</v>
      </c>
      <c r="G94" s="146"/>
      <c r="H94" s="231" t="s">
        <v>174</v>
      </c>
      <c r="I94" s="232"/>
      <c r="J94" s="232"/>
      <c r="K94" s="232"/>
      <c r="L94" s="233"/>
      <c r="M94" s="145" t="str">
        <f>IF(E39=(G39+I39+K39),"درست","غلط")</f>
        <v>درست</v>
      </c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</row>
    <row r="95" spans="1:35">
      <c r="A95" s="228" t="s">
        <v>119</v>
      </c>
      <c r="B95" s="229"/>
      <c r="C95" s="229"/>
      <c r="D95" s="229"/>
      <c r="E95" s="230"/>
      <c r="F95" s="145">
        <f>SUM(F52:X53)-(B47+D47+F47+H47+J47+L47+N47+P47+R47+U47+W47+Y47)</f>
        <v>0</v>
      </c>
      <c r="G95" s="146"/>
      <c r="H95" s="231" t="s">
        <v>175</v>
      </c>
      <c r="I95" s="232"/>
      <c r="J95" s="232"/>
      <c r="K95" s="232"/>
      <c r="L95" s="233"/>
      <c r="M95" s="145">
        <f>(U38+V38+W38+X38+X39+W39+V39+U39)-((D38+E38+E39+D39)+((B38+C38+C39+B39)-N102))</f>
        <v>0</v>
      </c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</row>
    <row r="96" spans="1:35">
      <c r="A96" s="228" t="s">
        <v>120</v>
      </c>
      <c r="B96" s="229"/>
      <c r="C96" s="229"/>
      <c r="D96" s="229"/>
      <c r="E96" s="230"/>
      <c r="F96" s="145">
        <f>SUM(F54:X55)-(C47+E47+G47+I47+K47+M47+O47+Q47+S47+V47+X47+Z47)</f>
        <v>0</v>
      </c>
      <c r="G96" s="146"/>
      <c r="H96" s="231" t="s">
        <v>272</v>
      </c>
      <c r="I96" s="232"/>
      <c r="J96" s="232"/>
      <c r="K96" s="232"/>
      <c r="L96" s="233"/>
      <c r="M96" s="145">
        <f>(Y38+Z38+Y39+Z39)- (U38+V38+W38+X38+U39+V39+W39+X39)</f>
        <v>0</v>
      </c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</row>
    <row r="97" spans="1:35">
      <c r="A97" s="146"/>
      <c r="B97" s="146"/>
      <c r="C97" s="146"/>
      <c r="D97" s="146"/>
      <c r="E97" s="146"/>
      <c r="F97" s="146"/>
      <c r="G97" s="146"/>
      <c r="H97" s="231" t="s">
        <v>266</v>
      </c>
      <c r="I97" s="232"/>
      <c r="J97" s="232"/>
      <c r="K97" s="232"/>
      <c r="L97" s="233"/>
      <c r="M97" s="145">
        <f>(Y38+Z38+Y39+Z39)-((D38+E38+E39+D39)+((B38+C38+C39+B39)-N102))</f>
        <v>0</v>
      </c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</row>
    <row r="98" spans="1:3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</row>
    <row r="99" spans="1:3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</row>
    <row r="100" spans="1:3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</row>
    <row r="101" spans="1:3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</row>
    <row r="102" spans="1:35">
      <c r="A102" s="248" t="s">
        <v>121</v>
      </c>
      <c r="B102" s="248"/>
      <c r="C102" s="248"/>
      <c r="D102" s="248"/>
      <c r="E102" s="248"/>
      <c r="F102" s="248"/>
      <c r="G102" s="140">
        <f>H32+I32</f>
        <v>0</v>
      </c>
      <c r="H102" s="249" t="s">
        <v>122</v>
      </c>
      <c r="I102" s="250"/>
      <c r="J102" s="250"/>
      <c r="K102" s="250"/>
      <c r="L102" s="250"/>
      <c r="M102" s="251"/>
      <c r="N102" s="33">
        <f>SUM(B38:E39)-SUM(U38:X39)</f>
        <v>0</v>
      </c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</row>
    <row r="103" spans="1:35">
      <c r="A103" s="252" t="s">
        <v>123</v>
      </c>
      <c r="B103" s="252"/>
      <c r="C103" s="252"/>
      <c r="D103" s="252"/>
      <c r="E103" s="252"/>
      <c r="F103" s="252"/>
      <c r="G103" s="132">
        <f>B4+B5</f>
        <v>0</v>
      </c>
      <c r="H103" s="249" t="s">
        <v>124</v>
      </c>
      <c r="I103" s="250"/>
      <c r="J103" s="250"/>
      <c r="K103" s="250"/>
      <c r="L103" s="250"/>
      <c r="M103" s="251"/>
      <c r="N103" s="34" t="e">
        <f>(SUM(B38:E39)-SUM(U38:X39))*100/SUM(U38:X39)</f>
        <v>#DIV/0!</v>
      </c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</row>
    <row r="104" spans="1:35">
      <c r="A104" s="252" t="s">
        <v>125</v>
      </c>
      <c r="B104" s="252"/>
      <c r="C104" s="252"/>
      <c r="D104" s="252"/>
      <c r="E104" s="252"/>
      <c r="F104" s="252"/>
      <c r="G104" s="131" t="e">
        <f>G102/G103</f>
        <v>#DIV/0!</v>
      </c>
      <c r="H104" s="253" t="s">
        <v>126</v>
      </c>
      <c r="I104" s="253"/>
      <c r="J104" s="253"/>
      <c r="K104" s="253"/>
      <c r="L104" s="253"/>
      <c r="M104" s="253"/>
      <c r="N104" s="34" t="e">
        <f>SUM(B38:C39)/SUM(B38:E39)%</f>
        <v>#DIV/0!</v>
      </c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</row>
    <row r="105" spans="1:35">
      <c r="A105" s="252" t="s">
        <v>127</v>
      </c>
      <c r="B105" s="252"/>
      <c r="C105" s="252"/>
      <c r="D105" s="252"/>
      <c r="E105" s="252"/>
      <c r="F105" s="252"/>
      <c r="G105" s="131" t="e">
        <f>(I11+H11+H10+I10)*100/G102</f>
        <v>#DIV/0!</v>
      </c>
      <c r="H105" s="249" t="s">
        <v>128</v>
      </c>
      <c r="I105" s="250"/>
      <c r="J105" s="250"/>
      <c r="K105" s="250"/>
      <c r="L105" s="250"/>
      <c r="M105" s="251"/>
      <c r="N105" s="35" t="e">
        <f>SUM(H38:I39)/SUM(F38:I39)%</f>
        <v>#DIV/0!</v>
      </c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</row>
    <row r="106" spans="1:35">
      <c r="A106" s="252" t="s">
        <v>129</v>
      </c>
      <c r="B106" s="252"/>
      <c r="C106" s="252"/>
      <c r="D106" s="252"/>
      <c r="E106" s="252"/>
      <c r="F106" s="252"/>
      <c r="G106" s="131" t="e">
        <f>(SUM(H10:J12))*100/G102</f>
        <v>#DIV/0!</v>
      </c>
      <c r="H106" s="253" t="s">
        <v>130</v>
      </c>
      <c r="I106" s="253"/>
      <c r="J106" s="253"/>
      <c r="K106" s="253"/>
      <c r="L106" s="253"/>
      <c r="M106" s="253"/>
      <c r="N106" s="35" t="e">
        <f>SUM(F38:G39)/SUM(F38:I39)%</f>
        <v>#DIV/0!</v>
      </c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</row>
    <row r="107" spans="1:35">
      <c r="A107" s="252" t="s">
        <v>131</v>
      </c>
      <c r="B107" s="252"/>
      <c r="C107" s="252"/>
      <c r="D107" s="252"/>
      <c r="E107" s="252"/>
      <c r="F107" s="252"/>
      <c r="G107" s="131" t="e">
        <f>(H10+I10+H11+I11+H12+I12+H13+I13+H14+I14+H15+I15)*100/G102</f>
        <v>#DIV/0!</v>
      </c>
      <c r="H107" s="253" t="s">
        <v>132</v>
      </c>
      <c r="I107" s="253"/>
      <c r="J107" s="253"/>
      <c r="K107" s="253"/>
      <c r="L107" s="253"/>
      <c r="M107" s="253"/>
      <c r="N107" s="34" t="e">
        <f>SUM(F38:I39)/SUM(D38:E39)%</f>
        <v>#DIV/0!</v>
      </c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</row>
    <row r="108" spans="1:35">
      <c r="A108" s="252" t="s">
        <v>133</v>
      </c>
      <c r="B108" s="252"/>
      <c r="C108" s="252"/>
      <c r="D108" s="252"/>
      <c r="E108" s="252"/>
      <c r="F108" s="252"/>
      <c r="G108" s="131" t="e">
        <f>(H16+H17+H18+H19+H20+H21+H22+H23+H24+H25+H26+I26+I25+I24+I23+I22+I21+I20+I19+I18+I17+I16)*100/G102</f>
        <v>#DIV/0!</v>
      </c>
      <c r="H108" s="253" t="s">
        <v>134</v>
      </c>
      <c r="I108" s="253"/>
      <c r="J108" s="253"/>
      <c r="K108" s="253"/>
      <c r="L108" s="253"/>
      <c r="M108" s="253"/>
      <c r="N108" s="34" t="e">
        <f>SUM(U38:U39)*100/SUM(U38:X39)</f>
        <v>#DIV/0!</v>
      </c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</row>
    <row r="109" spans="1:35">
      <c r="A109" s="252" t="s">
        <v>135</v>
      </c>
      <c r="B109" s="252"/>
      <c r="C109" s="252"/>
      <c r="D109" s="252"/>
      <c r="E109" s="252"/>
      <c r="F109" s="252"/>
      <c r="G109" s="131" t="e">
        <f>SUM(H27:I31)*100/G102</f>
        <v>#DIV/0!</v>
      </c>
      <c r="H109" s="253" t="s">
        <v>136</v>
      </c>
      <c r="I109" s="253"/>
      <c r="J109" s="253"/>
      <c r="K109" s="253"/>
      <c r="L109" s="253"/>
      <c r="M109" s="253"/>
      <c r="N109" s="34" t="e">
        <f>SUM(X38:X39)*100/SUM(U38:X39)</f>
        <v>#DIV/0!</v>
      </c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</row>
    <row r="110" spans="1:35" ht="16.5" thickBot="1">
      <c r="A110" s="252" t="s">
        <v>137</v>
      </c>
      <c r="B110" s="252"/>
      <c r="C110" s="252"/>
      <c r="D110" s="252"/>
      <c r="E110" s="252"/>
      <c r="F110" s="252"/>
      <c r="G110" s="131" t="e">
        <f>(G109+G107)*100/G108</f>
        <v>#DIV/0!</v>
      </c>
      <c r="H110" s="258" t="s">
        <v>138</v>
      </c>
      <c r="I110" s="258"/>
      <c r="J110" s="258"/>
      <c r="K110" s="258"/>
      <c r="L110" s="258"/>
      <c r="M110" s="258"/>
      <c r="N110" s="36" t="e">
        <f>(C4+C5)*100/(B4+B5)</f>
        <v>#DIV/0!</v>
      </c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</row>
    <row r="111" spans="1:35">
      <c r="A111" s="252" t="s">
        <v>139</v>
      </c>
      <c r="B111" s="252"/>
      <c r="C111" s="252"/>
      <c r="D111" s="252"/>
      <c r="E111" s="252"/>
      <c r="F111" s="252"/>
      <c r="G111" s="131" t="e">
        <f t="shared" ref="G111:G120" si="6">J15*100/I15</f>
        <v>#DIV/0!</v>
      </c>
      <c r="H111" s="254" t="s">
        <v>140</v>
      </c>
      <c r="I111" s="255"/>
      <c r="J111" s="255"/>
      <c r="K111" s="255"/>
      <c r="L111" s="255"/>
      <c r="M111" s="255"/>
      <c r="N111" s="279" t="s">
        <v>204</v>
      </c>
      <c r="O111" s="172" t="s">
        <v>11</v>
      </c>
      <c r="P111" s="172" t="s">
        <v>12</v>
      </c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</row>
    <row r="112" spans="1:35">
      <c r="A112" s="252" t="s">
        <v>267</v>
      </c>
      <c r="B112" s="252"/>
      <c r="C112" s="252"/>
      <c r="D112" s="252"/>
      <c r="E112" s="252"/>
      <c r="F112" s="252"/>
      <c r="G112" s="131" t="e">
        <f t="shared" si="6"/>
        <v>#DIV/0!</v>
      </c>
      <c r="H112" s="256"/>
      <c r="I112" s="257"/>
      <c r="J112" s="257"/>
      <c r="K112" s="257"/>
      <c r="L112" s="257"/>
      <c r="M112" s="257"/>
      <c r="N112" s="280"/>
      <c r="O112" s="173"/>
      <c r="P112" s="173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</row>
    <row r="113" spans="1:35">
      <c r="A113" s="252" t="s">
        <v>268</v>
      </c>
      <c r="B113" s="252"/>
      <c r="C113" s="252"/>
      <c r="D113" s="252"/>
      <c r="E113" s="252"/>
      <c r="F113" s="252"/>
      <c r="G113" s="131" t="e">
        <f t="shared" si="6"/>
        <v>#DIV/0!</v>
      </c>
      <c r="H113" s="259" t="s">
        <v>141</v>
      </c>
      <c r="I113" s="259"/>
      <c r="J113" s="259"/>
      <c r="K113" s="259"/>
      <c r="L113" s="259"/>
      <c r="M113" s="259"/>
      <c r="N113" s="133" t="e">
        <f>SUM(Y56:Y57)/SUM(H32:I32)*1000</f>
        <v>#DIV/0!</v>
      </c>
      <c r="O113" s="131" t="e">
        <f>(Y56/H32)*1000</f>
        <v>#DIV/0!</v>
      </c>
      <c r="P113" s="131" t="e">
        <f>Y57/I32*1000</f>
        <v>#DIV/0!</v>
      </c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</row>
    <row r="114" spans="1:35">
      <c r="A114" s="252" t="s">
        <v>142</v>
      </c>
      <c r="B114" s="252"/>
      <c r="C114" s="252"/>
      <c r="D114" s="252"/>
      <c r="E114" s="252"/>
      <c r="F114" s="252"/>
      <c r="G114" s="131" t="e">
        <f t="shared" si="6"/>
        <v>#DIV/0!</v>
      </c>
      <c r="H114" s="252" t="s">
        <v>143</v>
      </c>
      <c r="I114" s="252"/>
      <c r="J114" s="252"/>
      <c r="K114" s="252"/>
      <c r="L114" s="252"/>
      <c r="M114" s="252"/>
      <c r="N114" s="134" t="e">
        <f>(C56+C57)*1000/SUM(D38:E39)</f>
        <v>#DIV/0!</v>
      </c>
      <c r="O114" s="131" t="e">
        <f>C56/SUM(D38:D39)*1000</f>
        <v>#DIV/0!</v>
      </c>
      <c r="P114" s="131" t="e">
        <f>C57/SUM(E38:E39)*1000</f>
        <v>#DIV/0!</v>
      </c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</row>
    <row r="115" spans="1:35">
      <c r="A115" s="252" t="s">
        <v>144</v>
      </c>
      <c r="B115" s="252"/>
      <c r="C115" s="252"/>
      <c r="D115" s="252"/>
      <c r="E115" s="252"/>
      <c r="F115" s="252"/>
      <c r="G115" s="131" t="e">
        <f t="shared" si="6"/>
        <v>#DIV/0!</v>
      </c>
      <c r="H115" s="252" t="s">
        <v>145</v>
      </c>
      <c r="I115" s="252"/>
      <c r="J115" s="252"/>
      <c r="K115" s="252"/>
      <c r="L115" s="252"/>
      <c r="M115" s="252"/>
      <c r="N115" s="134" t="e">
        <f>SUM(C56:D57)*1000/SUM(D38:E39)</f>
        <v>#DIV/0!</v>
      </c>
      <c r="O115" s="131" t="e">
        <f>SUM(C56:D56)/SUM(D38:D39)*1000</f>
        <v>#DIV/0!</v>
      </c>
      <c r="P115" s="131" t="e">
        <f>SUM(C57:D57)/SUM(E38:E39)*1000</f>
        <v>#DIV/0!</v>
      </c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</row>
    <row r="116" spans="1:35">
      <c r="A116" s="252" t="s">
        <v>146</v>
      </c>
      <c r="B116" s="252"/>
      <c r="C116" s="252"/>
      <c r="D116" s="252"/>
      <c r="E116" s="252"/>
      <c r="F116" s="252"/>
      <c r="G116" s="131" t="e">
        <f t="shared" si="6"/>
        <v>#DIV/0!</v>
      </c>
      <c r="H116" s="252" t="s">
        <v>147</v>
      </c>
      <c r="I116" s="252"/>
      <c r="J116" s="252"/>
      <c r="K116" s="252"/>
      <c r="L116" s="252"/>
      <c r="M116" s="252"/>
      <c r="N116" s="134" t="e">
        <f>SUM(C56:E57)*1000/SUM(D38:E39)</f>
        <v>#DIV/0!</v>
      </c>
      <c r="O116" s="131" t="e">
        <f>SUM(C56:E56)/SUM(D38:D39)*1000</f>
        <v>#DIV/0!</v>
      </c>
      <c r="P116" s="131" t="e">
        <f>SUM(C57:E57)/SUM(E38:E39)*1000</f>
        <v>#DIV/0!</v>
      </c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</row>
    <row r="117" spans="1:35">
      <c r="A117" s="252" t="s">
        <v>148</v>
      </c>
      <c r="B117" s="252"/>
      <c r="C117" s="252"/>
      <c r="D117" s="252"/>
      <c r="E117" s="252"/>
      <c r="F117" s="252"/>
      <c r="G117" s="131" t="e">
        <f t="shared" si="6"/>
        <v>#DIV/0!</v>
      </c>
      <c r="H117" s="252" t="s">
        <v>149</v>
      </c>
      <c r="I117" s="252"/>
      <c r="J117" s="252"/>
      <c r="K117" s="252"/>
      <c r="L117" s="252"/>
      <c r="M117" s="252"/>
      <c r="N117" s="134" t="e">
        <f>SUM(C56:E57)*1000/SUM(H10:I12)</f>
        <v>#DIV/0!</v>
      </c>
      <c r="O117" s="131" t="e">
        <f>SUM(C56:E56)/SUM(H10:H12)*1000</f>
        <v>#DIV/0!</v>
      </c>
      <c r="P117" s="131" t="e">
        <f>SUM(C57:E57)/SUM(I10:I12)*1000</f>
        <v>#DIV/0!</v>
      </c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</row>
    <row r="118" spans="1:35" ht="16.5" thickBot="1">
      <c r="A118" s="252" t="s">
        <v>150</v>
      </c>
      <c r="B118" s="252"/>
      <c r="C118" s="252"/>
      <c r="D118" s="252"/>
      <c r="E118" s="252"/>
      <c r="F118" s="252"/>
      <c r="G118" s="131" t="e">
        <f t="shared" si="6"/>
        <v>#DIV/0!</v>
      </c>
      <c r="H118" s="262" t="s">
        <v>151</v>
      </c>
      <c r="I118" s="262"/>
      <c r="J118" s="262"/>
      <c r="K118" s="262"/>
      <c r="L118" s="262"/>
      <c r="M118" s="262"/>
      <c r="N118" s="37" t="e">
        <f>SUM(C70:K79)*100000/SUM(D38:E39)</f>
        <v>#DIV/0!</v>
      </c>
      <c r="O118" s="50"/>
      <c r="P118" s="50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</row>
    <row r="119" spans="1:35">
      <c r="A119" s="252" t="s">
        <v>152</v>
      </c>
      <c r="B119" s="252"/>
      <c r="C119" s="252"/>
      <c r="D119" s="252"/>
      <c r="E119" s="252"/>
      <c r="F119" s="252"/>
      <c r="G119" s="131" t="e">
        <f t="shared" si="6"/>
        <v>#DIV/0!</v>
      </c>
      <c r="H119" s="260" t="s">
        <v>153</v>
      </c>
      <c r="I119" s="260"/>
      <c r="J119" s="260"/>
      <c r="K119" s="260"/>
      <c r="L119" s="260"/>
      <c r="M119" s="260"/>
      <c r="N119" s="260"/>
      <c r="O119" s="260"/>
      <c r="P119" s="260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</row>
    <row r="120" spans="1:35">
      <c r="A120" s="252" t="s">
        <v>285</v>
      </c>
      <c r="B120" s="252"/>
      <c r="C120" s="252"/>
      <c r="D120" s="252"/>
      <c r="E120" s="252"/>
      <c r="F120" s="252"/>
      <c r="G120" s="131" t="e">
        <f t="shared" si="6"/>
        <v>#DIV/0!</v>
      </c>
      <c r="H120" s="261"/>
      <c r="I120" s="261"/>
      <c r="J120" s="261"/>
      <c r="K120" s="261"/>
      <c r="L120" s="261"/>
      <c r="M120" s="261"/>
      <c r="N120" s="261"/>
      <c r="O120" s="261"/>
      <c r="P120" s="261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</row>
    <row r="121" spans="1:35">
      <c r="A121" s="252" t="s">
        <v>278</v>
      </c>
      <c r="B121" s="252"/>
      <c r="C121" s="252"/>
      <c r="D121" s="252"/>
      <c r="E121" s="252"/>
      <c r="F121" s="252"/>
      <c r="G121" s="131" t="e">
        <f>SUM(J15:J24)*100/SUM(I15:I24)</f>
        <v>#DIV/0!</v>
      </c>
      <c r="H121" s="259" t="s">
        <v>85</v>
      </c>
      <c r="I121" s="259"/>
      <c r="J121" s="259"/>
      <c r="K121" s="259"/>
      <c r="L121" s="259"/>
      <c r="M121" s="259"/>
      <c r="N121" s="133" t="e">
        <f>SUM(C$61:C$66)*1000/SUM($H$10:$I$12)</f>
        <v>#DIV/0!</v>
      </c>
      <c r="O121" s="51"/>
      <c r="P121" s="51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</row>
    <row r="122" spans="1:35">
      <c r="A122" s="252" t="s">
        <v>277</v>
      </c>
      <c r="B122" s="252"/>
      <c r="C122" s="252"/>
      <c r="D122" s="252"/>
      <c r="E122" s="252"/>
      <c r="F122" s="252"/>
      <c r="G122" s="131" t="e">
        <f>SUM(J16:J24)*100/SUM(I16:I24)</f>
        <v>#DIV/0!</v>
      </c>
      <c r="H122" s="252" t="s">
        <v>86</v>
      </c>
      <c r="I122" s="252"/>
      <c r="J122" s="252"/>
      <c r="K122" s="252"/>
      <c r="L122" s="252"/>
      <c r="M122" s="252"/>
      <c r="N122" s="133" t="e">
        <f>SUM(D$61:D$66)*1000/SUM($H$10:$I$12)</f>
        <v>#DIV/0!</v>
      </c>
      <c r="O122" s="48"/>
      <c r="P122" s="48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</row>
    <row r="123" spans="1:35">
      <c r="A123" s="252" t="s">
        <v>154</v>
      </c>
      <c r="B123" s="252"/>
      <c r="C123" s="252"/>
      <c r="D123" s="252"/>
      <c r="E123" s="252"/>
      <c r="F123" s="252"/>
      <c r="G123" s="131" t="e">
        <f>SUM(D38:E39)/SUM(H32:I32)*1000</f>
        <v>#DIV/0!</v>
      </c>
      <c r="H123" s="252" t="s">
        <v>155</v>
      </c>
      <c r="I123" s="252"/>
      <c r="J123" s="252"/>
      <c r="K123" s="252"/>
      <c r="L123" s="252"/>
      <c r="M123" s="252"/>
      <c r="N123" s="133" t="e">
        <f>SUM(E$61:E$66)*1000/SUM($H$10:$I$12)</f>
        <v>#DIV/0!</v>
      </c>
      <c r="O123" s="48"/>
      <c r="P123" s="48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</row>
    <row r="124" spans="1:35">
      <c r="A124" s="266" t="s">
        <v>156</v>
      </c>
      <c r="B124" s="266"/>
      <c r="C124" s="266"/>
      <c r="D124" s="266"/>
      <c r="E124" s="266"/>
      <c r="F124" s="266"/>
      <c r="G124" s="147" t="e">
        <f>(D38+E38+E39+D39)*1000/SUM(I15:I24)</f>
        <v>#DIV/0!</v>
      </c>
      <c r="H124" s="252" t="s">
        <v>157</v>
      </c>
      <c r="I124" s="252"/>
      <c r="J124" s="252"/>
      <c r="K124" s="252"/>
      <c r="L124" s="252"/>
      <c r="M124" s="252"/>
      <c r="N124" s="133" t="e">
        <f>SUM(F$61:F$66)*1000/SUM($H$10:$I$12)</f>
        <v>#DIV/0!</v>
      </c>
      <c r="O124" s="48"/>
      <c r="P124" s="48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</row>
    <row r="125" spans="1:35">
      <c r="A125" s="252" t="s">
        <v>158</v>
      </c>
      <c r="B125" s="252"/>
      <c r="C125" s="252"/>
      <c r="D125" s="252"/>
      <c r="E125" s="252"/>
      <c r="F125" s="252"/>
      <c r="G125" s="131" t="e">
        <f>(L38+L39)*1000/I15</f>
        <v>#DIV/0!</v>
      </c>
      <c r="H125" s="252" t="s">
        <v>89</v>
      </c>
      <c r="I125" s="252"/>
      <c r="J125" s="252"/>
      <c r="K125" s="252"/>
      <c r="L125" s="252"/>
      <c r="M125" s="252"/>
      <c r="N125" s="133" t="e">
        <f>SUM(G$61:G$66)*1000/SUM($H$10:$I$12)</f>
        <v>#DIV/0!</v>
      </c>
      <c r="O125" s="48"/>
      <c r="P125" s="48"/>
      <c r="Q125" s="57"/>
      <c r="R125" s="57"/>
      <c r="S125" s="57"/>
      <c r="T125" s="57"/>
      <c r="U125" s="57"/>
      <c r="V125" s="55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</row>
    <row r="126" spans="1:35">
      <c r="A126" s="252" t="s">
        <v>159</v>
      </c>
      <c r="B126" s="252"/>
      <c r="C126" s="252"/>
      <c r="D126" s="252"/>
      <c r="E126" s="252"/>
      <c r="F126" s="252"/>
      <c r="G126" s="131" t="e">
        <f>(M38+M39)*1000/(I17+I16)</f>
        <v>#DIV/0!</v>
      </c>
      <c r="H126" s="252" t="s">
        <v>90</v>
      </c>
      <c r="I126" s="252"/>
      <c r="J126" s="252"/>
      <c r="K126" s="252"/>
      <c r="L126" s="252"/>
      <c r="M126" s="252"/>
      <c r="N126" s="133" t="e">
        <f>SUM(H$61:H$66)*1000/SUM($H$10:$I$12)</f>
        <v>#DIV/0!</v>
      </c>
      <c r="O126" s="48"/>
      <c r="P126" s="48"/>
      <c r="Q126" s="57"/>
      <c r="R126" s="57"/>
      <c r="S126" s="57"/>
      <c r="T126" s="57"/>
      <c r="U126" s="57"/>
      <c r="V126" s="55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</row>
    <row r="127" spans="1:35">
      <c r="A127" s="252" t="s">
        <v>160</v>
      </c>
      <c r="B127" s="252"/>
      <c r="C127" s="252"/>
      <c r="D127" s="252"/>
      <c r="E127" s="252"/>
      <c r="F127" s="252"/>
      <c r="G127" s="131" t="e">
        <f>(N38+N39)*1000/I18</f>
        <v>#DIV/0!</v>
      </c>
      <c r="H127" s="252" t="s">
        <v>91</v>
      </c>
      <c r="I127" s="252"/>
      <c r="J127" s="252"/>
      <c r="K127" s="252"/>
      <c r="L127" s="252"/>
      <c r="M127" s="252"/>
      <c r="N127" s="133" t="e">
        <f>SUM(I$61:I$66)*1000/SUM($H$10:$I$12)</f>
        <v>#DIV/0!</v>
      </c>
      <c r="O127" s="48"/>
      <c r="P127" s="48"/>
      <c r="Q127" s="57"/>
      <c r="R127" s="57"/>
      <c r="S127" s="57"/>
      <c r="T127" s="57"/>
      <c r="U127" s="57"/>
      <c r="V127" s="55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</row>
    <row r="128" spans="1:35">
      <c r="A128" s="252" t="s">
        <v>161</v>
      </c>
      <c r="B128" s="252"/>
      <c r="C128" s="252"/>
      <c r="D128" s="252"/>
      <c r="E128" s="252"/>
      <c r="F128" s="252"/>
      <c r="G128" s="131" t="e">
        <f>(O38+O39)*1000/I19</f>
        <v>#DIV/0!</v>
      </c>
      <c r="H128" s="252" t="s">
        <v>162</v>
      </c>
      <c r="I128" s="252"/>
      <c r="J128" s="252"/>
      <c r="K128" s="252"/>
      <c r="L128" s="252"/>
      <c r="M128" s="252"/>
      <c r="N128" s="133" t="e">
        <f>SUM(J$61:J$66)*1000/SUM($H$10:$I$12)</f>
        <v>#DIV/0!</v>
      </c>
      <c r="O128" s="48"/>
      <c r="P128" s="48"/>
      <c r="Q128" s="57"/>
      <c r="R128" s="57"/>
      <c r="S128" s="57"/>
      <c r="T128" s="57"/>
      <c r="U128" s="57"/>
      <c r="V128" s="55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</row>
    <row r="129" spans="1:35">
      <c r="A129" s="252" t="s">
        <v>163</v>
      </c>
      <c r="B129" s="252"/>
      <c r="C129" s="252"/>
      <c r="D129" s="252"/>
      <c r="E129" s="252"/>
      <c r="F129" s="252"/>
      <c r="G129" s="131" t="e">
        <f>(P38+P39)*1000/I20</f>
        <v>#DIV/0!</v>
      </c>
      <c r="H129" s="252" t="s">
        <v>93</v>
      </c>
      <c r="I129" s="252"/>
      <c r="J129" s="252"/>
      <c r="K129" s="252"/>
      <c r="L129" s="252"/>
      <c r="M129" s="252"/>
      <c r="N129" s="133" t="e">
        <f>SUM(K$61:K$66)*1000/SUM($H$10:$I$12)</f>
        <v>#DIV/0!</v>
      </c>
      <c r="O129" s="48"/>
      <c r="P129" s="48"/>
      <c r="Q129" s="57"/>
      <c r="R129" s="57"/>
      <c r="S129" s="57"/>
      <c r="T129" s="57"/>
      <c r="U129" s="57"/>
      <c r="V129" s="55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</row>
    <row r="130" spans="1:35">
      <c r="A130" s="252" t="s">
        <v>164</v>
      </c>
      <c r="B130" s="252"/>
      <c r="C130" s="252"/>
      <c r="D130" s="252"/>
      <c r="E130" s="252"/>
      <c r="F130" s="252"/>
      <c r="G130" s="131" t="e">
        <f>(Q38+Q39)*1000/I21</f>
        <v>#DIV/0!</v>
      </c>
      <c r="H130" s="263" t="s">
        <v>176</v>
      </c>
      <c r="I130" s="264"/>
      <c r="J130" s="264"/>
      <c r="K130" s="264"/>
      <c r="L130" s="264"/>
      <c r="M130" s="264"/>
      <c r="N130" s="264"/>
      <c r="O130" s="264"/>
      <c r="P130" s="265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</row>
    <row r="131" spans="1:35">
      <c r="A131" s="252" t="s">
        <v>165</v>
      </c>
      <c r="B131" s="252"/>
      <c r="C131" s="252"/>
      <c r="D131" s="252"/>
      <c r="E131" s="252"/>
      <c r="F131" s="252"/>
      <c r="G131" s="131" t="e">
        <f>(R38+R39)*1000/I22</f>
        <v>#DIV/0!</v>
      </c>
      <c r="H131" s="268" t="s">
        <v>85</v>
      </c>
      <c r="I131" s="268"/>
      <c r="J131" s="268"/>
      <c r="K131" s="268"/>
      <c r="L131" s="268"/>
      <c r="M131" s="268"/>
      <c r="N131" s="1" t="e">
        <f>SUM(C61:C66)/SUM(D38:E39)*1000</f>
        <v>#DIV/0!</v>
      </c>
      <c r="O131" s="48"/>
      <c r="P131" s="48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</row>
    <row r="132" spans="1:35">
      <c r="A132" s="252" t="s">
        <v>166</v>
      </c>
      <c r="B132" s="252"/>
      <c r="C132" s="252"/>
      <c r="D132" s="252"/>
      <c r="E132" s="252"/>
      <c r="F132" s="252"/>
      <c r="G132" s="131" t="e">
        <f>(S38+S39)*1000/I23</f>
        <v>#DIV/0!</v>
      </c>
      <c r="H132" s="267" t="s">
        <v>86</v>
      </c>
      <c r="I132" s="267"/>
      <c r="J132" s="267"/>
      <c r="K132" s="267"/>
      <c r="L132" s="267"/>
      <c r="M132" s="267"/>
      <c r="N132" s="2" t="e">
        <f>SUM(D61:D66)/SUM(D38:E39)*1000</f>
        <v>#DIV/0!</v>
      </c>
      <c r="O132" s="48"/>
      <c r="P132" s="48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</row>
    <row r="133" spans="1:35">
      <c r="A133" s="266" t="s">
        <v>279</v>
      </c>
      <c r="B133" s="266"/>
      <c r="C133" s="266"/>
      <c r="D133" s="266"/>
      <c r="E133" s="266"/>
      <c r="F133" s="266"/>
      <c r="G133" s="147" t="e">
        <f>(T38+T39)*1000/I24</f>
        <v>#DIV/0!</v>
      </c>
      <c r="H133" s="267" t="s">
        <v>155</v>
      </c>
      <c r="I133" s="267"/>
      <c r="J133" s="267"/>
      <c r="K133" s="267"/>
      <c r="L133" s="267"/>
      <c r="M133" s="267"/>
      <c r="N133" s="2" t="e">
        <f>SUM(E61:E66)/SUM(D38:E39)*1000</f>
        <v>#DIV/0!</v>
      </c>
      <c r="O133" s="48"/>
      <c r="P133" s="48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</row>
    <row r="134" spans="1:35">
      <c r="A134" s="266" t="s">
        <v>167</v>
      </c>
      <c r="B134" s="266"/>
      <c r="C134" s="266"/>
      <c r="D134" s="266"/>
      <c r="E134" s="266"/>
      <c r="F134" s="266"/>
      <c r="G134" s="147" t="e">
        <f>SUM(G125:G133)*5/1000</f>
        <v>#DIV/0!</v>
      </c>
      <c r="H134" s="267" t="s">
        <v>157</v>
      </c>
      <c r="I134" s="267"/>
      <c r="J134" s="267"/>
      <c r="K134" s="267"/>
      <c r="L134" s="267"/>
      <c r="M134" s="267"/>
      <c r="N134" s="2" t="e">
        <f>SUM(F61:F66)/SUM(D38:E39)*1000</f>
        <v>#DIV/0!</v>
      </c>
      <c r="O134" s="48"/>
      <c r="P134" s="48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</row>
    <row r="135" spans="1:35">
      <c r="A135" s="252" t="s">
        <v>168</v>
      </c>
      <c r="B135" s="252"/>
      <c r="C135" s="252"/>
      <c r="D135" s="252"/>
      <c r="E135" s="252"/>
      <c r="F135" s="252"/>
      <c r="G135" s="131" t="e">
        <f>(D38+D39)/(E38+E39)</f>
        <v>#DIV/0!</v>
      </c>
      <c r="H135" s="267" t="s">
        <v>89</v>
      </c>
      <c r="I135" s="267"/>
      <c r="J135" s="267"/>
      <c r="K135" s="267"/>
      <c r="L135" s="267"/>
      <c r="M135" s="267"/>
      <c r="N135" s="2" t="e">
        <f>SUM(G61:G66)/SUM(D38:E39)*1000</f>
        <v>#DIV/0!</v>
      </c>
      <c r="O135" s="48"/>
      <c r="P135" s="48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</row>
    <row r="136" spans="1:35">
      <c r="A136" s="252" t="s">
        <v>169</v>
      </c>
      <c r="B136" s="252"/>
      <c r="C136" s="252"/>
      <c r="D136" s="252"/>
      <c r="E136" s="252"/>
      <c r="F136" s="252"/>
      <c r="G136" s="131" t="e">
        <f>G134*(E38+E39)/SUM(D38:E39)</f>
        <v>#DIV/0!</v>
      </c>
      <c r="H136" s="267" t="s">
        <v>90</v>
      </c>
      <c r="I136" s="267"/>
      <c r="J136" s="267"/>
      <c r="K136" s="267"/>
      <c r="L136" s="267"/>
      <c r="M136" s="267"/>
      <c r="N136" s="2" t="e">
        <f>SUM(H61:H66)/SUM(D38:E39)*1000</f>
        <v>#DIV/0!</v>
      </c>
      <c r="O136" s="48"/>
      <c r="P136" s="48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</row>
    <row r="137" spans="1:35">
      <c r="A137" s="252" t="s">
        <v>170</v>
      </c>
      <c r="B137" s="252"/>
      <c r="C137" s="252"/>
      <c r="D137" s="252"/>
      <c r="E137" s="252"/>
      <c r="F137" s="252"/>
      <c r="G137" s="131" t="e">
        <f>(G123-N113)/10</f>
        <v>#DIV/0!</v>
      </c>
      <c r="H137" s="267" t="s">
        <v>91</v>
      </c>
      <c r="I137" s="267"/>
      <c r="J137" s="267"/>
      <c r="K137" s="267"/>
      <c r="L137" s="267"/>
      <c r="M137" s="267"/>
      <c r="N137" s="2" t="e">
        <f>SUM(I61:I66)/SUM(D38:E39)*1000</f>
        <v>#DIV/0!</v>
      </c>
      <c r="O137" s="48"/>
      <c r="P137" s="48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</row>
    <row r="138" spans="1:35">
      <c r="A138" s="252" t="s">
        <v>274</v>
      </c>
      <c r="B138" s="252"/>
      <c r="C138" s="252"/>
      <c r="D138" s="252"/>
      <c r="E138" s="252"/>
      <c r="F138" s="252"/>
      <c r="G138" s="131" t="e">
        <f>SUM(AA38:AA39)/($J$32)%</f>
        <v>#DIV/0!</v>
      </c>
      <c r="H138" s="267" t="s">
        <v>162</v>
      </c>
      <c r="I138" s="267"/>
      <c r="J138" s="267"/>
      <c r="K138" s="267"/>
      <c r="L138" s="267"/>
      <c r="M138" s="267"/>
      <c r="N138" s="2" t="e">
        <f>SUM(J61:J66)/SUM(D38:E39)*1000</f>
        <v>#DIV/0!</v>
      </c>
      <c r="O138" s="48"/>
      <c r="P138" s="48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</row>
    <row r="139" spans="1:35" ht="16.5" thickBot="1">
      <c r="A139" s="252" t="s">
        <v>275</v>
      </c>
      <c r="B139" s="252"/>
      <c r="C139" s="252"/>
      <c r="D139" s="252"/>
      <c r="E139" s="252"/>
      <c r="F139" s="252"/>
      <c r="G139" s="131" t="e">
        <f>SUM(AB38:AB39)/($J$32)%</f>
        <v>#DIV/0!</v>
      </c>
      <c r="H139" s="269" t="s">
        <v>93</v>
      </c>
      <c r="I139" s="269"/>
      <c r="J139" s="269"/>
      <c r="K139" s="269"/>
      <c r="L139" s="269"/>
      <c r="M139" s="269"/>
      <c r="N139" s="52" t="e">
        <f>SUM(K61:K66)/SUM(D38:E39)*1000</f>
        <v>#DIV/0!</v>
      </c>
      <c r="O139" s="50"/>
      <c r="P139" s="50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</row>
    <row r="140" spans="1:35">
      <c r="A140" s="252" t="s">
        <v>209</v>
      </c>
      <c r="B140" s="252"/>
      <c r="C140" s="252"/>
      <c r="D140" s="252"/>
      <c r="E140" s="252"/>
      <c r="F140" s="252"/>
      <c r="G140" s="131">
        <f>SUM(AF37:AF38)-SUM(AE37:AE38)</f>
        <v>0</v>
      </c>
      <c r="H140" s="270" t="s">
        <v>271</v>
      </c>
      <c r="I140" s="271"/>
      <c r="J140" s="271"/>
      <c r="K140" s="271"/>
      <c r="L140" s="271"/>
      <c r="M140" s="271"/>
      <c r="N140" s="135" t="e">
        <f>SUM(E$56:E$57)*1000/SUM(H12:I12)</f>
        <v>#DIV/0!</v>
      </c>
      <c r="O140" s="135" t="e">
        <f>(E56/H12)*1000</f>
        <v>#DIV/0!</v>
      </c>
      <c r="P140" s="136" t="e">
        <f>(E$57/I12)*1000</f>
        <v>#DIV/0!</v>
      </c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</row>
    <row r="141" spans="1:35">
      <c r="A141" s="146"/>
      <c r="B141" s="146"/>
      <c r="C141" s="146"/>
      <c r="D141" s="146"/>
      <c r="E141" s="146"/>
      <c r="F141" s="146"/>
      <c r="G141" s="146"/>
      <c r="H141" s="272" t="s">
        <v>187</v>
      </c>
      <c r="I141" s="273"/>
      <c r="J141" s="273"/>
      <c r="K141" s="273"/>
      <c r="L141" s="273"/>
      <c r="M141" s="273"/>
      <c r="N141" s="131" t="e">
        <f>SUM(F$56:G$57)/SUM(H13:I14)*1000</f>
        <v>#DIV/0!</v>
      </c>
      <c r="O141" s="131" t="e">
        <f>(F56+G56)/(H13+H14)*1000</f>
        <v>#DIV/0!</v>
      </c>
      <c r="P141" s="137" t="e">
        <f>(F$57+G57)/(I13+I14)*1000</f>
        <v>#DIV/0!</v>
      </c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</row>
    <row r="142" spans="1:35">
      <c r="A142" s="146"/>
      <c r="B142" s="146"/>
      <c r="C142" s="146"/>
      <c r="D142" s="146"/>
      <c r="E142" s="146"/>
      <c r="F142" s="146"/>
      <c r="G142" s="146"/>
      <c r="H142" s="272" t="s">
        <v>188</v>
      </c>
      <c r="I142" s="273"/>
      <c r="J142" s="273"/>
      <c r="K142" s="273"/>
      <c r="L142" s="273"/>
      <c r="M142" s="273"/>
      <c r="N142" s="131" t="e">
        <f>SUM(H$56:H$57)/SUM(H15:I15)*1000</f>
        <v>#DIV/0!</v>
      </c>
      <c r="O142" s="131" t="e">
        <f>(H56/H15)*1000</f>
        <v>#DIV/0!</v>
      </c>
      <c r="P142" s="137" t="e">
        <f>(H$57/I15)*1000</f>
        <v>#DIV/0!</v>
      </c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</row>
    <row r="143" spans="1:35">
      <c r="A143" s="146"/>
      <c r="B143" s="146"/>
      <c r="C143" s="146"/>
      <c r="D143" s="146"/>
      <c r="E143" s="146"/>
      <c r="F143" s="146"/>
      <c r="G143" s="146"/>
      <c r="H143" s="272" t="s">
        <v>189</v>
      </c>
      <c r="I143" s="273"/>
      <c r="J143" s="273"/>
      <c r="K143" s="273"/>
      <c r="L143" s="273"/>
      <c r="M143" s="273"/>
      <c r="N143" s="131" t="e">
        <f>SUM(I$56:J$57)/SUM(H16:I17)*1000</f>
        <v>#DIV/0!</v>
      </c>
      <c r="O143" s="131" t="e">
        <f>(I56+J56)/(H16+H17)*1000</f>
        <v>#DIV/0!</v>
      </c>
      <c r="P143" s="137" t="e">
        <f>(I57+J57)/(I16+I17)*1000</f>
        <v>#DIV/0!</v>
      </c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</row>
    <row r="144" spans="1:35">
      <c r="A144" s="146"/>
      <c r="B144" s="146"/>
      <c r="C144" s="146"/>
      <c r="D144" s="146"/>
      <c r="E144" s="146"/>
      <c r="F144" s="146"/>
      <c r="G144" s="146"/>
      <c r="H144" s="272" t="s">
        <v>190</v>
      </c>
      <c r="I144" s="273"/>
      <c r="J144" s="273"/>
      <c r="K144" s="273"/>
      <c r="L144" s="273"/>
      <c r="M144" s="273"/>
      <c r="N144" s="131" t="e">
        <f>SUM(K$56:K$57)/SUM(H18:I18)*1000</f>
        <v>#DIV/0!</v>
      </c>
      <c r="O144" s="131" t="e">
        <f>(K56/H18)*1000</f>
        <v>#DIV/0!</v>
      </c>
      <c r="P144" s="137" t="e">
        <f>(K57/I18)*1000</f>
        <v>#DIV/0!</v>
      </c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</row>
    <row r="145" spans="1:35">
      <c r="A145" s="146"/>
      <c r="B145" s="146"/>
      <c r="C145" s="146"/>
      <c r="D145" s="146"/>
      <c r="E145" s="146"/>
      <c r="F145" s="146"/>
      <c r="G145" s="146"/>
      <c r="H145" s="272" t="s">
        <v>191</v>
      </c>
      <c r="I145" s="273"/>
      <c r="J145" s="273"/>
      <c r="K145" s="273"/>
      <c r="L145" s="273"/>
      <c r="M145" s="273"/>
      <c r="N145" s="131" t="e">
        <f>SUM(L$56:L$57)/SUM(H19:I19)*1000</f>
        <v>#DIV/0!</v>
      </c>
      <c r="O145" s="131" t="e">
        <f>(L56/H19)*1000</f>
        <v>#DIV/0!</v>
      </c>
      <c r="P145" s="137" t="e">
        <f>(L57/I19)*1000</f>
        <v>#DIV/0!</v>
      </c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</row>
    <row r="146" spans="1:35">
      <c r="A146" s="146"/>
      <c r="B146" s="146"/>
      <c r="C146" s="146"/>
      <c r="D146" s="146"/>
      <c r="E146" s="146"/>
      <c r="F146" s="146"/>
      <c r="G146" s="146"/>
      <c r="H146" s="272" t="s">
        <v>192</v>
      </c>
      <c r="I146" s="273"/>
      <c r="J146" s="273"/>
      <c r="K146" s="273"/>
      <c r="L146" s="273"/>
      <c r="M146" s="273"/>
      <c r="N146" s="131" t="e">
        <f>SUM(M$56:M$57)/SUM(H20:I20)*1000</f>
        <v>#DIV/0!</v>
      </c>
      <c r="O146" s="131" t="e">
        <f>(M56/H20)*1000</f>
        <v>#DIV/0!</v>
      </c>
      <c r="P146" s="137" t="e">
        <f>(M57/I20)*1000</f>
        <v>#DIV/0!</v>
      </c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</row>
    <row r="147" spans="1:35">
      <c r="A147" s="146"/>
      <c r="B147" s="146"/>
      <c r="C147" s="146"/>
      <c r="D147" s="146"/>
      <c r="E147" s="146"/>
      <c r="F147" s="146"/>
      <c r="G147" s="146"/>
      <c r="H147" s="272" t="s">
        <v>193</v>
      </c>
      <c r="I147" s="273"/>
      <c r="J147" s="273"/>
      <c r="K147" s="273"/>
      <c r="L147" s="273"/>
      <c r="M147" s="273"/>
      <c r="N147" s="131" t="e">
        <f>SUM(N$56:N$57)/SUM(H21:I21)*1000</f>
        <v>#DIV/0!</v>
      </c>
      <c r="O147" s="131" t="e">
        <f>(N56/H21)*1000</f>
        <v>#DIV/0!</v>
      </c>
      <c r="P147" s="137" t="e">
        <f>(N57/I21)*1000</f>
        <v>#DIV/0!</v>
      </c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</row>
    <row r="148" spans="1:35">
      <c r="A148" s="146"/>
      <c r="B148" s="146"/>
      <c r="C148" s="146"/>
      <c r="D148" s="146"/>
      <c r="E148" s="146"/>
      <c r="F148" s="146"/>
      <c r="G148" s="146"/>
      <c r="H148" s="272" t="s">
        <v>194</v>
      </c>
      <c r="I148" s="273"/>
      <c r="J148" s="273"/>
      <c r="K148" s="273"/>
      <c r="L148" s="273"/>
      <c r="M148" s="273"/>
      <c r="N148" s="131" t="e">
        <f>SUM(O$56:O$57)/SUM(H22:I22)*1000</f>
        <v>#DIV/0!</v>
      </c>
      <c r="O148" s="131" t="e">
        <f>(O56/H22)*1000</f>
        <v>#DIV/0!</v>
      </c>
      <c r="P148" s="137" t="e">
        <f>(O57/I22)*1000</f>
        <v>#DIV/0!</v>
      </c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</row>
    <row r="149" spans="1:35">
      <c r="A149" s="146"/>
      <c r="B149" s="146"/>
      <c r="C149" s="146"/>
      <c r="D149" s="146"/>
      <c r="E149" s="146"/>
      <c r="F149" s="146"/>
      <c r="G149" s="146"/>
      <c r="H149" s="272" t="s">
        <v>195</v>
      </c>
      <c r="I149" s="273"/>
      <c r="J149" s="273"/>
      <c r="K149" s="273"/>
      <c r="L149" s="273"/>
      <c r="M149" s="273"/>
      <c r="N149" s="131" t="e">
        <f>SUM(P$56:P$57)/SUM(H23:I23)*1000</f>
        <v>#DIV/0!</v>
      </c>
      <c r="O149" s="131" t="e">
        <f>(P56/H23)*1000</f>
        <v>#DIV/0!</v>
      </c>
      <c r="P149" s="137" t="e">
        <f>(P57/I23)*1000</f>
        <v>#DIV/0!</v>
      </c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</row>
    <row r="150" spans="1:35">
      <c r="A150" s="146"/>
      <c r="B150" s="146"/>
      <c r="C150" s="146"/>
      <c r="D150" s="146"/>
      <c r="E150" s="146"/>
      <c r="F150" s="146"/>
      <c r="G150" s="146"/>
      <c r="H150" s="272" t="s">
        <v>196</v>
      </c>
      <c r="I150" s="273"/>
      <c r="J150" s="273"/>
      <c r="K150" s="273"/>
      <c r="L150" s="273"/>
      <c r="M150" s="273"/>
      <c r="N150" s="131" t="e">
        <f>SUM(Q$56:Q$57)/SUM(H24:I24)*1000</f>
        <v>#DIV/0!</v>
      </c>
      <c r="O150" s="131" t="e">
        <f>(Q56/H24)*1000</f>
        <v>#DIV/0!</v>
      </c>
      <c r="P150" s="137" t="e">
        <f>(Q57/I24)*1000</f>
        <v>#DIV/0!</v>
      </c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</row>
    <row r="151" spans="1:35">
      <c r="A151" s="146"/>
      <c r="B151" s="146"/>
      <c r="C151" s="146"/>
      <c r="D151" s="146"/>
      <c r="E151" s="146"/>
      <c r="F151" s="146"/>
      <c r="G151" s="146"/>
      <c r="H151" s="272" t="s">
        <v>197</v>
      </c>
      <c r="I151" s="273"/>
      <c r="J151" s="273"/>
      <c r="K151" s="273"/>
      <c r="L151" s="273"/>
      <c r="M151" s="273"/>
      <c r="N151" s="131" t="e">
        <f>SUM(R$56:R$57)/SUM(H25:I25)*1000</f>
        <v>#DIV/0!</v>
      </c>
      <c r="O151" s="131" t="e">
        <f>(R56/H25)*1000</f>
        <v>#DIV/0!</v>
      </c>
      <c r="P151" s="137" t="e">
        <f>(R57/I25)*1000</f>
        <v>#DIV/0!</v>
      </c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</row>
    <row r="152" spans="1:35">
      <c r="A152" s="146"/>
      <c r="B152" s="146"/>
      <c r="C152" s="146"/>
      <c r="D152" s="146"/>
      <c r="E152" s="146"/>
      <c r="F152" s="146"/>
      <c r="G152" s="146"/>
      <c r="H152" s="272" t="s">
        <v>198</v>
      </c>
      <c r="I152" s="273"/>
      <c r="J152" s="273"/>
      <c r="K152" s="273"/>
      <c r="L152" s="273"/>
      <c r="M152" s="273"/>
      <c r="N152" s="131" t="e">
        <f>SUM(S$56:S$57)/SUM(H26:I26)*1000</f>
        <v>#DIV/0!</v>
      </c>
      <c r="O152" s="131" t="e">
        <f>(S56/H26)*1000</f>
        <v>#DIV/0!</v>
      </c>
      <c r="P152" s="137" t="e">
        <f>(S57/I26)*1000</f>
        <v>#DIV/0!</v>
      </c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</row>
    <row r="153" spans="1:35">
      <c r="A153" s="146"/>
      <c r="B153" s="146"/>
      <c r="C153" s="146"/>
      <c r="D153" s="146"/>
      <c r="E153" s="146"/>
      <c r="F153" s="146"/>
      <c r="G153" s="146"/>
      <c r="H153" s="272" t="s">
        <v>199</v>
      </c>
      <c r="I153" s="273"/>
      <c r="J153" s="273"/>
      <c r="K153" s="273"/>
      <c r="L153" s="273"/>
      <c r="M153" s="273"/>
      <c r="N153" s="131" t="e">
        <f>SUM(T$56:T$57)/SUM(H27:I27)*1000</f>
        <v>#DIV/0!</v>
      </c>
      <c r="O153" s="131" t="e">
        <f>(T56/H27)*1000</f>
        <v>#DIV/0!</v>
      </c>
      <c r="P153" s="137" t="e">
        <f>(T57/I27)*1000</f>
        <v>#DIV/0!</v>
      </c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</row>
    <row r="154" spans="1:35">
      <c r="A154" s="146"/>
      <c r="B154" s="146"/>
      <c r="C154" s="146"/>
      <c r="D154" s="146"/>
      <c r="E154" s="146"/>
      <c r="F154" s="146"/>
      <c r="G154" s="146"/>
      <c r="H154" s="272" t="s">
        <v>200</v>
      </c>
      <c r="I154" s="273"/>
      <c r="J154" s="273"/>
      <c r="K154" s="273"/>
      <c r="L154" s="273"/>
      <c r="M154" s="273"/>
      <c r="N154" s="131" t="e">
        <f>SUM(U$56:U$57)/SUM(H28:I28)*1000</f>
        <v>#DIV/0!</v>
      </c>
      <c r="O154" s="131" t="e">
        <f>(U56/H28)*1000</f>
        <v>#DIV/0!</v>
      </c>
      <c r="P154" s="137" t="e">
        <f>(U57/I28)*1000</f>
        <v>#DIV/0!</v>
      </c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</row>
    <row r="155" spans="1:35">
      <c r="A155" s="146"/>
      <c r="B155" s="146"/>
      <c r="C155" s="146"/>
      <c r="D155" s="146"/>
      <c r="E155" s="146"/>
      <c r="F155" s="146"/>
      <c r="G155" s="146"/>
      <c r="H155" s="272" t="s">
        <v>201</v>
      </c>
      <c r="I155" s="273"/>
      <c r="J155" s="273"/>
      <c r="K155" s="273"/>
      <c r="L155" s="273"/>
      <c r="M155" s="273"/>
      <c r="N155" s="131" t="e">
        <f>SUM(V$56:V$57)/SUM(H29:I29)*1000</f>
        <v>#DIV/0!</v>
      </c>
      <c r="O155" s="131" t="e">
        <f>(V56/H29)*1000</f>
        <v>#DIV/0!</v>
      </c>
      <c r="P155" s="137" t="e">
        <f>(V57/I29)*1000</f>
        <v>#DIV/0!</v>
      </c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</row>
    <row r="156" spans="1:35">
      <c r="A156" s="146"/>
      <c r="B156" s="146"/>
      <c r="C156" s="146"/>
      <c r="D156" s="146"/>
      <c r="E156" s="146"/>
      <c r="F156" s="146"/>
      <c r="G156" s="146"/>
      <c r="H156" s="272" t="s">
        <v>202</v>
      </c>
      <c r="I156" s="273"/>
      <c r="J156" s="273"/>
      <c r="K156" s="273"/>
      <c r="L156" s="273"/>
      <c r="M156" s="273"/>
      <c r="N156" s="131" t="e">
        <f>SUM(W$56:W$57)/SUM(H30:I30)*1000</f>
        <v>#DIV/0!</v>
      </c>
      <c r="O156" s="131" t="e">
        <f>(W56/H30)*1000</f>
        <v>#DIV/0!</v>
      </c>
      <c r="P156" s="137" t="e">
        <f>(W57/I30)*1000</f>
        <v>#DIV/0!</v>
      </c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</row>
    <row r="157" spans="1:35" ht="16.5" thickBot="1">
      <c r="A157" s="146"/>
      <c r="B157" s="146"/>
      <c r="C157" s="146"/>
      <c r="D157" s="146"/>
      <c r="E157" s="146"/>
      <c r="F157" s="146"/>
      <c r="G157" s="146"/>
      <c r="H157" s="274" t="s">
        <v>203</v>
      </c>
      <c r="I157" s="275"/>
      <c r="J157" s="275"/>
      <c r="K157" s="275"/>
      <c r="L157" s="275"/>
      <c r="M157" s="275"/>
      <c r="N157" s="138" t="e">
        <f>SUM(X$56:X$57)/SUM(H31:I31)*1000</f>
        <v>#DIV/0!</v>
      </c>
      <c r="O157" s="138" t="e">
        <f>(X56/H31)*1000</f>
        <v>#DIV/0!</v>
      </c>
      <c r="P157" s="139" t="e">
        <f>(X57/I31)*1000</f>
        <v>#DIV/0!</v>
      </c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</row>
    <row r="158" spans="1:35">
      <c r="A158" s="146"/>
      <c r="B158" s="146"/>
      <c r="C158" s="146"/>
      <c r="D158" s="146"/>
      <c r="E158" s="146"/>
      <c r="F158" s="146"/>
      <c r="G158" s="146"/>
      <c r="H158" s="276" t="s">
        <v>210</v>
      </c>
      <c r="I158" s="277"/>
      <c r="J158" s="277"/>
      <c r="K158" s="277"/>
      <c r="L158" s="277"/>
      <c r="M158" s="278"/>
      <c r="N158" s="53" t="s">
        <v>205</v>
      </c>
      <c r="O158" s="53" t="s">
        <v>206</v>
      </c>
      <c r="P158" s="53" t="s">
        <v>207</v>
      </c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</row>
    <row r="159" spans="1:35" ht="19.5" customHeight="1">
      <c r="A159" s="146"/>
      <c r="B159" s="146"/>
      <c r="C159" s="146"/>
      <c r="D159" s="146"/>
      <c r="E159" s="146"/>
      <c r="F159" s="146"/>
      <c r="G159" s="146"/>
      <c r="H159" s="273" t="s">
        <v>208</v>
      </c>
      <c r="I159" s="273"/>
      <c r="J159" s="273"/>
      <c r="K159" s="273"/>
      <c r="L159" s="273"/>
      <c r="M159" s="273"/>
      <c r="N159" s="131" t="e">
        <f>SUM(C$61:C$66)/SUM($C$56:$E$57)%</f>
        <v>#DIV/0!</v>
      </c>
      <c r="O159" s="131" t="e">
        <f>SUM(C$61:C$62,C$64:C$65)/SUM($C$56:$D$57)%</f>
        <v>#DIV/0!</v>
      </c>
      <c r="P159" s="131" t="e">
        <f>SUM(C$61+C$64)/SUM($C$56:$C$57)%</f>
        <v>#DIV/0!</v>
      </c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</row>
    <row r="160" spans="1:35">
      <c r="A160" s="146"/>
      <c r="B160" s="146"/>
      <c r="C160" s="146"/>
      <c r="D160" s="146"/>
      <c r="E160" s="146"/>
      <c r="F160" s="146"/>
      <c r="G160" s="146"/>
      <c r="H160" s="273" t="s">
        <v>211</v>
      </c>
      <c r="I160" s="273"/>
      <c r="J160" s="273"/>
      <c r="K160" s="273"/>
      <c r="L160" s="273"/>
      <c r="M160" s="273"/>
      <c r="N160" s="131" t="e">
        <f>SUM(D$61:D$66)/SUM($C$56:$E$57)%</f>
        <v>#DIV/0!</v>
      </c>
      <c r="O160" s="131" t="e">
        <f>SUM(D$61:D$62,D$64:D$65)/SUM($C$56:$D$57)%</f>
        <v>#DIV/0!</v>
      </c>
      <c r="P160" s="131" t="e">
        <f>SUM(D$61+D$64)/SUM($C$56:$C$57)%</f>
        <v>#DIV/0!</v>
      </c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</row>
    <row r="161" spans="1:35">
      <c r="A161" s="146"/>
      <c r="B161" s="146"/>
      <c r="C161" s="146"/>
      <c r="D161" s="146"/>
      <c r="E161" s="146"/>
      <c r="F161" s="146"/>
      <c r="G161" s="146"/>
      <c r="H161" s="273" t="s">
        <v>212</v>
      </c>
      <c r="I161" s="273"/>
      <c r="J161" s="273"/>
      <c r="K161" s="273"/>
      <c r="L161" s="273"/>
      <c r="M161" s="273"/>
      <c r="N161" s="131" t="e">
        <f>SUM(E$61:E$66)/SUM($C$56:$E$57)%</f>
        <v>#DIV/0!</v>
      </c>
      <c r="O161" s="131" t="e">
        <f>SUM(E$61:E$62,E$64:E$65)/SUM($C$56:$D$57)%</f>
        <v>#DIV/0!</v>
      </c>
      <c r="P161" s="131" t="e">
        <f>SUM(E$61+E$64)/SUM($C$56:$C$57)%</f>
        <v>#DIV/0!</v>
      </c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</row>
    <row r="162" spans="1:35">
      <c r="A162" s="146"/>
      <c r="B162" s="146"/>
      <c r="C162" s="146"/>
      <c r="D162" s="146"/>
      <c r="E162" s="146"/>
      <c r="F162" s="146"/>
      <c r="G162" s="146"/>
      <c r="H162" s="273" t="s">
        <v>213</v>
      </c>
      <c r="I162" s="273"/>
      <c r="J162" s="273"/>
      <c r="K162" s="273"/>
      <c r="L162" s="273"/>
      <c r="M162" s="273"/>
      <c r="N162" s="131" t="e">
        <f>SUM(F$61:F$66)/SUM($C$56:$E$57)%</f>
        <v>#DIV/0!</v>
      </c>
      <c r="O162" s="131" t="e">
        <f>SUM(F$61:F$62,F$64:F$65)/SUM($C$56:$D$57)%</f>
        <v>#DIV/0!</v>
      </c>
      <c r="P162" s="131" t="e">
        <f>SUM(F$61+F$64)/SUM($C$56:$C$57)%</f>
        <v>#DIV/0!</v>
      </c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</row>
    <row r="163" spans="1:35">
      <c r="A163" s="146"/>
      <c r="B163" s="146"/>
      <c r="C163" s="146"/>
      <c r="D163" s="146"/>
      <c r="E163" s="146"/>
      <c r="F163" s="146"/>
      <c r="G163" s="146"/>
      <c r="H163" s="273" t="s">
        <v>214</v>
      </c>
      <c r="I163" s="273"/>
      <c r="J163" s="273"/>
      <c r="K163" s="273"/>
      <c r="L163" s="273"/>
      <c r="M163" s="273"/>
      <c r="N163" s="131" t="e">
        <f>SUM(G$61:G$66)/SUM($C$56:$E$57)%</f>
        <v>#DIV/0!</v>
      </c>
      <c r="O163" s="131" t="e">
        <f>SUM(G$61:G$62,G$64:G$65)/SUM($C$56:$D$57)%</f>
        <v>#DIV/0!</v>
      </c>
      <c r="P163" s="131" t="e">
        <f>SUM(G$61+G$64)/SUM($C$56:$C$57)%</f>
        <v>#DIV/0!</v>
      </c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</row>
    <row r="164" spans="1:35">
      <c r="A164" s="146"/>
      <c r="B164" s="146"/>
      <c r="C164" s="146"/>
      <c r="D164" s="146"/>
      <c r="E164" s="146"/>
      <c r="F164" s="146"/>
      <c r="G164" s="146"/>
      <c r="H164" s="273" t="s">
        <v>215</v>
      </c>
      <c r="I164" s="273"/>
      <c r="J164" s="273"/>
      <c r="K164" s="273"/>
      <c r="L164" s="273"/>
      <c r="M164" s="273"/>
      <c r="N164" s="131" t="e">
        <f>SUM(H$61:H$66)/SUM($C$56:$E$57)%</f>
        <v>#DIV/0!</v>
      </c>
      <c r="O164" s="131" t="e">
        <f>SUM(H$61:H$62,H$64:H$65)/SUM($C$56:$D$57)%</f>
        <v>#DIV/0!</v>
      </c>
      <c r="P164" s="131" t="e">
        <f>SUM(H$61+H$64)/SUM($C$56:$C$57)%</f>
        <v>#DIV/0!</v>
      </c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</row>
    <row r="165" spans="1:35">
      <c r="A165" s="146"/>
      <c r="B165" s="146"/>
      <c r="C165" s="146"/>
      <c r="D165" s="146"/>
      <c r="E165" s="146"/>
      <c r="F165" s="146"/>
      <c r="G165" s="146"/>
      <c r="H165" s="273" t="s">
        <v>216</v>
      </c>
      <c r="I165" s="273"/>
      <c r="J165" s="273"/>
      <c r="K165" s="273"/>
      <c r="L165" s="273"/>
      <c r="M165" s="273"/>
      <c r="N165" s="131" t="e">
        <f>SUM(I$61:I$66)/SUM($C$56:$E$57)%</f>
        <v>#DIV/0!</v>
      </c>
      <c r="O165" s="131" t="e">
        <f>SUM(I$61:I$62,I$64:I$65)/SUM($C$56:$D$57)%</f>
        <v>#DIV/0!</v>
      </c>
      <c r="P165" s="131" t="e">
        <f>SUM(I$61+I$64)/SUM($C$56:$C$57)%</f>
        <v>#DIV/0!</v>
      </c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</row>
    <row r="166" spans="1:35">
      <c r="A166" s="146"/>
      <c r="B166" s="146"/>
      <c r="C166" s="146"/>
      <c r="D166" s="146"/>
      <c r="E166" s="146"/>
      <c r="F166" s="146"/>
      <c r="G166" s="146"/>
      <c r="H166" s="273" t="s">
        <v>217</v>
      </c>
      <c r="I166" s="273"/>
      <c r="J166" s="273"/>
      <c r="K166" s="273"/>
      <c r="L166" s="273"/>
      <c r="M166" s="273"/>
      <c r="N166" s="131" t="e">
        <f>SUM(J$61:J$66)/SUM($C$56:$E$57)%</f>
        <v>#DIV/0!</v>
      </c>
      <c r="O166" s="131" t="e">
        <f>SUM(J$61:J$62,J$64:J$65)/SUM($C$56:$D$57)%</f>
        <v>#DIV/0!</v>
      </c>
      <c r="P166" s="131" t="e">
        <f>SUM(J$61+J$64)/SUM($C$56:$C$57)%</f>
        <v>#DIV/0!</v>
      </c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</row>
    <row r="167" spans="1:35">
      <c r="A167" s="146"/>
      <c r="B167" s="146"/>
      <c r="C167" s="146"/>
      <c r="D167" s="146"/>
      <c r="E167" s="146"/>
      <c r="F167" s="146"/>
      <c r="G167" s="146"/>
      <c r="H167" s="273" t="s">
        <v>218</v>
      </c>
      <c r="I167" s="273"/>
      <c r="J167" s="273"/>
      <c r="K167" s="273"/>
      <c r="L167" s="273"/>
      <c r="M167" s="273"/>
      <c r="N167" s="131" t="e">
        <f>SUM(K$61:K$66)/SUM($C$56:$E$57)%</f>
        <v>#DIV/0!</v>
      </c>
      <c r="O167" s="131" t="e">
        <f>SUM(K$61:K$62,K$64:K$65)/SUM($C$56:$D$57)%</f>
        <v>#DIV/0!</v>
      </c>
      <c r="P167" s="131" t="e">
        <f>SUM(K$61+K$64)/SUM($C$56:$C$57)%</f>
        <v>#DIV/0!</v>
      </c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</row>
    <row r="168" spans="1:3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</row>
    <row r="169" spans="1:3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</row>
    <row r="170" spans="1:3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</row>
    <row r="171" spans="1:3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</row>
    <row r="172" spans="1:3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</row>
    <row r="173" spans="1:3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</row>
    <row r="174" spans="1:3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</row>
    <row r="175" spans="1:3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</row>
    <row r="176" spans="1:3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</row>
    <row r="177" spans="1:3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</row>
    <row r="178" spans="1:3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</row>
    <row r="179" spans="1:3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</row>
  </sheetData>
  <sheetProtection algorithmName="SHA-512" hashValue="ev3w1oUEowpeokhdpVxBuBWalkc77i+Q4SmL1EuMeCMPfckAzkq3Li860iHJjNy7GxXItVq/JnSfjF1w8KjitA==" saltValue="Y1ntH0b1HZIoMOgTkILzAQ==" spinCount="100000" sheet="1" objects="1" scenarios="1"/>
  <protectedRanges>
    <protectedRange password="CE28" sqref="D11:D14 D24:D31 G11:G14 G24:G31" name="Range2_1"/>
    <protectedRange password="CE28" sqref="F63:G63 F65:G66 I63 I65:I66" name="Range7"/>
  </protectedRanges>
  <mergeCells count="195">
    <mergeCell ref="H167:M167"/>
    <mergeCell ref="H162:M162"/>
    <mergeCell ref="H163:M163"/>
    <mergeCell ref="H164:M164"/>
    <mergeCell ref="H144:M144"/>
    <mergeCell ref="H145:M145"/>
    <mergeCell ref="H146:M146"/>
    <mergeCell ref="H165:M165"/>
    <mergeCell ref="H166:M166"/>
    <mergeCell ref="H156:M156"/>
    <mergeCell ref="H157:M157"/>
    <mergeCell ref="H158:M158"/>
    <mergeCell ref="H159:M159"/>
    <mergeCell ref="H160:M160"/>
    <mergeCell ref="H161:M161"/>
    <mergeCell ref="H153:M153"/>
    <mergeCell ref="H154:M154"/>
    <mergeCell ref="H155:M155"/>
    <mergeCell ref="H141:M141"/>
    <mergeCell ref="H142:M142"/>
    <mergeCell ref="H143:M143"/>
    <mergeCell ref="H150:M150"/>
    <mergeCell ref="H151:M151"/>
    <mergeCell ref="H152:M152"/>
    <mergeCell ref="A138:F138"/>
    <mergeCell ref="H138:M138"/>
    <mergeCell ref="A139:F139"/>
    <mergeCell ref="H139:M139"/>
    <mergeCell ref="H140:M140"/>
    <mergeCell ref="H147:M147"/>
    <mergeCell ref="H148:M148"/>
    <mergeCell ref="H149:M149"/>
    <mergeCell ref="A140:F140"/>
    <mergeCell ref="A135:F135"/>
    <mergeCell ref="H135:M135"/>
    <mergeCell ref="A136:F136"/>
    <mergeCell ref="H136:M136"/>
    <mergeCell ref="A137:F137"/>
    <mergeCell ref="H137:M137"/>
    <mergeCell ref="A132:F132"/>
    <mergeCell ref="H132:M132"/>
    <mergeCell ref="A133:F133"/>
    <mergeCell ref="H133:M133"/>
    <mergeCell ref="A134:F134"/>
    <mergeCell ref="H134:M134"/>
    <mergeCell ref="A129:F129"/>
    <mergeCell ref="A130:F130"/>
    <mergeCell ref="A131:F131"/>
    <mergeCell ref="H131:M131"/>
    <mergeCell ref="A126:F126"/>
    <mergeCell ref="H126:M126"/>
    <mergeCell ref="A127:F127"/>
    <mergeCell ref="H127:M127"/>
    <mergeCell ref="A128:F128"/>
    <mergeCell ref="H128:M128"/>
    <mergeCell ref="H129:M129"/>
    <mergeCell ref="H130:P130"/>
    <mergeCell ref="A123:F123"/>
    <mergeCell ref="H123:M123"/>
    <mergeCell ref="A124:F124"/>
    <mergeCell ref="H124:M124"/>
    <mergeCell ref="A125:F125"/>
    <mergeCell ref="H125:M125"/>
    <mergeCell ref="A120:F120"/>
    <mergeCell ref="A121:F121"/>
    <mergeCell ref="H121:M121"/>
    <mergeCell ref="A122:F122"/>
    <mergeCell ref="H122:M122"/>
    <mergeCell ref="H119:P120"/>
    <mergeCell ref="A117:F117"/>
    <mergeCell ref="H117:M117"/>
    <mergeCell ref="A118:F118"/>
    <mergeCell ref="H118:M118"/>
    <mergeCell ref="A119:F119"/>
    <mergeCell ref="A114:F114"/>
    <mergeCell ref="H114:M114"/>
    <mergeCell ref="A115:F115"/>
    <mergeCell ref="H115:M115"/>
    <mergeCell ref="A116:F116"/>
    <mergeCell ref="H116:M116"/>
    <mergeCell ref="A110:F110"/>
    <mergeCell ref="H110:M110"/>
    <mergeCell ref="A111:F111"/>
    <mergeCell ref="A113:F113"/>
    <mergeCell ref="H113:M113"/>
    <mergeCell ref="A112:F112"/>
    <mergeCell ref="H111:M112"/>
    <mergeCell ref="A107:F107"/>
    <mergeCell ref="H107:M107"/>
    <mergeCell ref="A108:F108"/>
    <mergeCell ref="H108:M108"/>
    <mergeCell ref="A109:F109"/>
    <mergeCell ref="H109:M109"/>
    <mergeCell ref="A104:F104"/>
    <mergeCell ref="H104:M104"/>
    <mergeCell ref="A105:F105"/>
    <mergeCell ref="H105:M105"/>
    <mergeCell ref="A106:F106"/>
    <mergeCell ref="H106:M106"/>
    <mergeCell ref="A96:E96"/>
    <mergeCell ref="H96:L96"/>
    <mergeCell ref="A102:F102"/>
    <mergeCell ref="H102:M102"/>
    <mergeCell ref="A103:F103"/>
    <mergeCell ref="H103:M103"/>
    <mergeCell ref="A93:E93"/>
    <mergeCell ref="H93:L93"/>
    <mergeCell ref="A94:E94"/>
    <mergeCell ref="H94:L94"/>
    <mergeCell ref="A95:E95"/>
    <mergeCell ref="H95:L95"/>
    <mergeCell ref="H97:L97"/>
    <mergeCell ref="A90:E90"/>
    <mergeCell ref="H90:L90"/>
    <mergeCell ref="A91:E91"/>
    <mergeCell ref="H91:L91"/>
    <mergeCell ref="A92:E92"/>
    <mergeCell ref="H92:L92"/>
    <mergeCell ref="A88:E88"/>
    <mergeCell ref="H88:L88"/>
    <mergeCell ref="A89:E89"/>
    <mergeCell ref="H89:L89"/>
    <mergeCell ref="A70:A74"/>
    <mergeCell ref="A75:A79"/>
    <mergeCell ref="A81:N83"/>
    <mergeCell ref="A85:E85"/>
    <mergeCell ref="H85:L85"/>
    <mergeCell ref="A86:E86"/>
    <mergeCell ref="H86:L86"/>
    <mergeCell ref="A64:A66"/>
    <mergeCell ref="A68:K68"/>
    <mergeCell ref="F42:G42"/>
    <mergeCell ref="H42:I42"/>
    <mergeCell ref="J42:K42"/>
    <mergeCell ref="A50:F50"/>
    <mergeCell ref="A52:A53"/>
    <mergeCell ref="A87:E87"/>
    <mergeCell ref="H87:L87"/>
    <mergeCell ref="U42:V42"/>
    <mergeCell ref="W42:X42"/>
    <mergeCell ref="S43:T43"/>
    <mergeCell ref="S44:T44"/>
    <mergeCell ref="S45:T45"/>
    <mergeCell ref="A54:A55"/>
    <mergeCell ref="A56:A57"/>
    <mergeCell ref="A59:K59"/>
    <mergeCell ref="A61:A63"/>
    <mergeCell ref="A41:E41"/>
    <mergeCell ref="B42:C42"/>
    <mergeCell ref="D42:E42"/>
    <mergeCell ref="U35:X35"/>
    <mergeCell ref="Y35:Z36"/>
    <mergeCell ref="AA35:AB36"/>
    <mergeCell ref="AD35:AF35"/>
    <mergeCell ref="F36:G36"/>
    <mergeCell ref="H36:I36"/>
    <mergeCell ref="J36:K36"/>
    <mergeCell ref="L36:L37"/>
    <mergeCell ref="M36:M37"/>
    <mergeCell ref="N36:N37"/>
    <mergeCell ref="S36:S37"/>
    <mergeCell ref="T36:T37"/>
    <mergeCell ref="U36:U37"/>
    <mergeCell ref="V36:X36"/>
    <mergeCell ref="Y42:Z42"/>
    <mergeCell ref="AB42:AC42"/>
    <mergeCell ref="AE42:AF42"/>
    <mergeCell ref="L42:M42"/>
    <mergeCell ref="N42:O42"/>
    <mergeCell ref="P42:Q42"/>
    <mergeCell ref="R42:T42"/>
    <mergeCell ref="AH42:AI42"/>
    <mergeCell ref="N111:N112"/>
    <mergeCell ref="O111:O112"/>
    <mergeCell ref="P111:P112"/>
    <mergeCell ref="A2:C2"/>
    <mergeCell ref="A7:J7"/>
    <mergeCell ref="B8:D8"/>
    <mergeCell ref="E8:G8"/>
    <mergeCell ref="H8:J8"/>
    <mergeCell ref="C9:D9"/>
    <mergeCell ref="F9:G9"/>
    <mergeCell ref="I9:J9"/>
    <mergeCell ref="A34:K34"/>
    <mergeCell ref="A35:A37"/>
    <mergeCell ref="B35:C36"/>
    <mergeCell ref="D35:E36"/>
    <mergeCell ref="F35:K35"/>
    <mergeCell ref="L35:T35"/>
    <mergeCell ref="O36:O37"/>
    <mergeCell ref="P36:P37"/>
    <mergeCell ref="Q36:Q37"/>
    <mergeCell ref="R36:R37"/>
    <mergeCell ref="S46:T46"/>
    <mergeCell ref="S47:T47"/>
  </mergeCells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Option Button 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Option Button 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" r:id="rId6" name="Option Button 4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5" r:id="rId7" name="Option Button 5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6" r:id="rId8" name="Option Button 6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7" r:id="rId9" name="Option Button 7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8" r:id="rId10" name="Option Button 8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9" r:id="rId11" name="Option Button 9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0" r:id="rId12" name="Option Button 10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1" r:id="rId13" name="Option Button 1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2" r:id="rId14" name="Option Button 12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3" r:id="rId15" name="Option Button 13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4" r:id="rId16" name="Option Button 14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5" r:id="rId17" name="Option Button 15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6" r:id="rId18" name="Option Button 16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7" r:id="rId19" name="Option Button 17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8" r:id="rId20" name="Option Button 18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9" r:id="rId21" name="Option Button 19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0" r:id="rId22" name="Option Button 20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1" r:id="rId23" name="Option Button 2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2" r:id="rId24" name="Option Button 2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I179"/>
  <sheetViews>
    <sheetView rightToLeft="1" topLeftCell="A112" zoomScale="96" zoomScaleNormal="96" workbookViewId="0">
      <selection sqref="A1:XFD1048576"/>
    </sheetView>
  </sheetViews>
  <sheetFormatPr defaultColWidth="9" defaultRowHeight="15.75"/>
  <cols>
    <col min="1" max="1" width="15" style="40" customWidth="1"/>
    <col min="2" max="2" width="12.140625" style="40" customWidth="1"/>
    <col min="3" max="3" width="18.7109375" style="40" customWidth="1"/>
    <col min="4" max="4" width="12.42578125" style="40" customWidth="1"/>
    <col min="5" max="5" width="8.7109375" style="40" customWidth="1"/>
    <col min="6" max="6" width="8.140625" style="40" customWidth="1"/>
    <col min="7" max="7" width="10.28515625" style="40" customWidth="1"/>
    <col min="8" max="8" width="8.42578125" style="40" customWidth="1"/>
    <col min="9" max="9" width="9.140625" style="40" customWidth="1"/>
    <col min="10" max="10" width="10" style="40" customWidth="1"/>
    <col min="11" max="11" width="8.42578125" style="40" customWidth="1"/>
    <col min="12" max="12" width="18.7109375" style="40" customWidth="1"/>
    <col min="13" max="13" width="8.7109375" style="40" customWidth="1"/>
    <col min="14" max="14" width="10" style="40" customWidth="1"/>
    <col min="15" max="15" width="9.7109375" style="40" customWidth="1"/>
    <col min="16" max="16" width="10.140625" style="40" customWidth="1"/>
    <col min="17" max="17" width="9" style="40"/>
    <col min="18" max="18" width="8.140625" style="40" customWidth="1"/>
    <col min="19" max="28" width="9" style="40"/>
    <col min="29" max="29" width="7.5703125" style="40" customWidth="1"/>
    <col min="30" max="16384" width="9" style="40"/>
  </cols>
  <sheetData>
    <row r="1" spans="1:35" ht="16.5" thickBot="1">
      <c r="A1" s="63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</row>
    <row r="2" spans="1:35" ht="16.5" thickBot="1">
      <c r="A2" s="174" t="s">
        <v>0</v>
      </c>
      <c r="B2" s="175"/>
      <c r="C2" s="176"/>
      <c r="D2" s="146"/>
      <c r="E2" s="146"/>
      <c r="F2" s="54" t="s">
        <v>1</v>
      </c>
      <c r="G2" s="54"/>
      <c r="H2" s="54"/>
      <c r="I2" s="54"/>
      <c r="J2" s="54"/>
      <c r="K2" s="54"/>
      <c r="L2" s="54"/>
      <c r="M2" s="54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</row>
    <row r="3" spans="1:35" ht="57.75" customHeight="1">
      <c r="A3" s="3" t="s">
        <v>2</v>
      </c>
      <c r="B3" s="22" t="s">
        <v>3</v>
      </c>
      <c r="C3" s="23" t="s">
        <v>4</v>
      </c>
      <c r="D3" s="146"/>
      <c r="E3" s="55"/>
      <c r="F3" s="54"/>
      <c r="G3" s="54"/>
      <c r="H3" s="54"/>
      <c r="I3" s="54"/>
      <c r="J3" s="54"/>
      <c r="K3" s="54"/>
      <c r="L3" s="54"/>
      <c r="M3" s="54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</row>
    <row r="4" spans="1:35">
      <c r="A4" s="20" t="s">
        <v>5</v>
      </c>
      <c r="B4" s="158"/>
      <c r="C4" s="158"/>
      <c r="D4" s="146"/>
      <c r="E4" s="55"/>
      <c r="F4" s="54"/>
      <c r="G4" s="54"/>
      <c r="H4" s="54"/>
      <c r="I4" s="54"/>
      <c r="J4" s="54"/>
      <c r="K4" s="54"/>
      <c r="L4" s="54"/>
      <c r="M4" s="54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</row>
    <row r="5" spans="1:35" ht="16.5" thickBot="1">
      <c r="A5" s="4" t="s">
        <v>6</v>
      </c>
      <c r="B5" s="158"/>
      <c r="C5" s="158"/>
      <c r="D5" s="146"/>
      <c r="E5" s="146"/>
      <c r="F5" s="54"/>
      <c r="G5" s="54"/>
      <c r="H5" s="54"/>
      <c r="I5" s="54"/>
      <c r="J5" s="54"/>
      <c r="K5" s="54"/>
      <c r="L5" s="54"/>
      <c r="M5" s="54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</row>
    <row r="6" spans="1:35" ht="12" customHeight="1" thickBo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</row>
    <row r="7" spans="1:35" ht="32.25" customHeight="1" thickBot="1">
      <c r="A7" s="177" t="s">
        <v>7</v>
      </c>
      <c r="B7" s="178"/>
      <c r="C7" s="178"/>
      <c r="D7" s="178"/>
      <c r="E7" s="178"/>
      <c r="F7" s="178"/>
      <c r="G7" s="178"/>
      <c r="H7" s="178"/>
      <c r="I7" s="178"/>
      <c r="J7" s="179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</row>
    <row r="8" spans="1:35">
      <c r="A8" s="5" t="s">
        <v>8</v>
      </c>
      <c r="B8" s="180" t="s">
        <v>5</v>
      </c>
      <c r="C8" s="181"/>
      <c r="D8" s="182"/>
      <c r="E8" s="180" t="s">
        <v>6</v>
      </c>
      <c r="F8" s="181"/>
      <c r="G8" s="182"/>
      <c r="H8" s="180" t="s">
        <v>9</v>
      </c>
      <c r="I8" s="181"/>
      <c r="J8" s="183"/>
      <c r="K8" s="146"/>
      <c r="L8" s="55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</row>
    <row r="9" spans="1:35" ht="16.5" thickBot="1">
      <c r="A9" s="6" t="s">
        <v>10</v>
      </c>
      <c r="B9" s="7" t="s">
        <v>11</v>
      </c>
      <c r="C9" s="184" t="s">
        <v>12</v>
      </c>
      <c r="D9" s="185"/>
      <c r="E9" s="7" t="s">
        <v>11</v>
      </c>
      <c r="F9" s="184" t="s">
        <v>12</v>
      </c>
      <c r="G9" s="185"/>
      <c r="H9" s="7" t="s">
        <v>11</v>
      </c>
      <c r="I9" s="184" t="s">
        <v>12</v>
      </c>
      <c r="J9" s="186"/>
      <c r="K9" s="55"/>
      <c r="L9" s="55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</row>
    <row r="10" spans="1:35">
      <c r="A10" s="39" t="s">
        <v>263</v>
      </c>
      <c r="B10" s="158"/>
      <c r="C10" s="158"/>
      <c r="D10" s="91"/>
      <c r="E10" s="158"/>
      <c r="F10" s="158"/>
      <c r="G10" s="91"/>
      <c r="H10" s="111">
        <f>B10+E10</f>
        <v>0</v>
      </c>
      <c r="I10" s="110">
        <f t="shared" ref="H10:J31" si="0">C10+F10</f>
        <v>0</v>
      </c>
      <c r="J10" s="112"/>
      <c r="K10" s="146"/>
      <c r="L10" s="55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</row>
    <row r="11" spans="1:35">
      <c r="A11" s="39" t="s">
        <v>186</v>
      </c>
      <c r="B11" s="158"/>
      <c r="C11" s="158"/>
      <c r="D11" s="8"/>
      <c r="E11" s="158"/>
      <c r="F11" s="158"/>
      <c r="G11" s="8"/>
      <c r="H11" s="113">
        <f t="shared" si="0"/>
        <v>0</v>
      </c>
      <c r="I11" s="113">
        <f t="shared" si="0"/>
        <v>0</v>
      </c>
      <c r="J11" s="114"/>
      <c r="K11" s="146"/>
      <c r="L11" s="146"/>
      <c r="M11" s="55"/>
      <c r="N11" s="55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</row>
    <row r="12" spans="1:35">
      <c r="A12" s="11" t="s">
        <v>269</v>
      </c>
      <c r="B12" s="158"/>
      <c r="C12" s="158"/>
      <c r="D12" s="8"/>
      <c r="E12" s="158"/>
      <c r="F12" s="158"/>
      <c r="G12" s="8"/>
      <c r="H12" s="113">
        <f t="shared" si="0"/>
        <v>0</v>
      </c>
      <c r="I12" s="113">
        <f t="shared" si="0"/>
        <v>0</v>
      </c>
      <c r="J12" s="114"/>
      <c r="K12" s="146"/>
      <c r="L12" s="146"/>
      <c r="M12" s="55"/>
      <c r="N12" s="55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</row>
    <row r="13" spans="1:35">
      <c r="A13" s="11" t="s">
        <v>264</v>
      </c>
      <c r="B13" s="158"/>
      <c r="C13" s="158"/>
      <c r="D13" s="8"/>
      <c r="E13" s="158"/>
      <c r="F13" s="158"/>
      <c r="G13" s="8"/>
      <c r="H13" s="113">
        <f t="shared" si="0"/>
        <v>0</v>
      </c>
      <c r="I13" s="113">
        <f t="shared" si="0"/>
        <v>0</v>
      </c>
      <c r="J13" s="114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</row>
    <row r="14" spans="1:35">
      <c r="A14" s="11" t="s">
        <v>265</v>
      </c>
      <c r="B14" s="158"/>
      <c r="C14" s="158"/>
      <c r="D14" s="13"/>
      <c r="E14" s="158"/>
      <c r="F14" s="158"/>
      <c r="G14" s="13"/>
      <c r="H14" s="113">
        <f t="shared" si="0"/>
        <v>0</v>
      </c>
      <c r="I14" s="113">
        <f t="shared" si="0"/>
        <v>0</v>
      </c>
      <c r="J14" s="115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</row>
    <row r="15" spans="1:35">
      <c r="A15" s="11" t="s">
        <v>13</v>
      </c>
      <c r="B15" s="158"/>
      <c r="C15" s="158"/>
      <c r="D15" s="159"/>
      <c r="E15" s="158"/>
      <c r="F15" s="158"/>
      <c r="G15" s="159"/>
      <c r="H15" s="113">
        <f t="shared" si="0"/>
        <v>0</v>
      </c>
      <c r="I15" s="113">
        <f t="shared" si="0"/>
        <v>0</v>
      </c>
      <c r="J15" s="116">
        <f>D15+G15</f>
        <v>0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</row>
    <row r="16" spans="1:35">
      <c r="A16" s="11" t="s">
        <v>220</v>
      </c>
      <c r="B16" s="158"/>
      <c r="C16" s="158"/>
      <c r="D16" s="159"/>
      <c r="E16" s="158"/>
      <c r="F16" s="158"/>
      <c r="G16" s="159"/>
      <c r="H16" s="113">
        <f t="shared" si="0"/>
        <v>0</v>
      </c>
      <c r="I16" s="113">
        <f t="shared" si="0"/>
        <v>0</v>
      </c>
      <c r="J16" s="116">
        <f t="shared" si="0"/>
        <v>0</v>
      </c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</row>
    <row r="17" spans="1:35">
      <c r="A17" s="11" t="s">
        <v>221</v>
      </c>
      <c r="B17" s="158"/>
      <c r="C17" s="158"/>
      <c r="D17" s="159"/>
      <c r="E17" s="158"/>
      <c r="F17" s="158"/>
      <c r="G17" s="159"/>
      <c r="H17" s="113">
        <f t="shared" si="0"/>
        <v>0</v>
      </c>
      <c r="I17" s="113">
        <f t="shared" si="0"/>
        <v>0</v>
      </c>
      <c r="J17" s="116">
        <f t="shared" si="0"/>
        <v>0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</row>
    <row r="18" spans="1:35">
      <c r="A18" s="11" t="s">
        <v>14</v>
      </c>
      <c r="B18" s="158"/>
      <c r="C18" s="158"/>
      <c r="D18" s="159"/>
      <c r="E18" s="158"/>
      <c r="F18" s="158"/>
      <c r="G18" s="159"/>
      <c r="H18" s="113">
        <f t="shared" si="0"/>
        <v>0</v>
      </c>
      <c r="I18" s="113">
        <f t="shared" si="0"/>
        <v>0</v>
      </c>
      <c r="J18" s="116">
        <f t="shared" si="0"/>
        <v>0</v>
      </c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</row>
    <row r="19" spans="1:35">
      <c r="A19" s="11" t="s">
        <v>15</v>
      </c>
      <c r="B19" s="158"/>
      <c r="C19" s="158"/>
      <c r="D19" s="159"/>
      <c r="E19" s="158"/>
      <c r="F19" s="158"/>
      <c r="G19" s="159"/>
      <c r="H19" s="113">
        <f t="shared" si="0"/>
        <v>0</v>
      </c>
      <c r="I19" s="113">
        <f t="shared" si="0"/>
        <v>0</v>
      </c>
      <c r="J19" s="116">
        <f t="shared" si="0"/>
        <v>0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</row>
    <row r="20" spans="1:35">
      <c r="A20" s="11" t="s">
        <v>16</v>
      </c>
      <c r="B20" s="158"/>
      <c r="C20" s="158"/>
      <c r="D20" s="159"/>
      <c r="E20" s="158"/>
      <c r="F20" s="158"/>
      <c r="G20" s="159"/>
      <c r="H20" s="113">
        <f t="shared" si="0"/>
        <v>0</v>
      </c>
      <c r="I20" s="113">
        <f t="shared" si="0"/>
        <v>0</v>
      </c>
      <c r="J20" s="116">
        <f t="shared" si="0"/>
        <v>0</v>
      </c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</row>
    <row r="21" spans="1:35">
      <c r="A21" s="11" t="s">
        <v>17</v>
      </c>
      <c r="B21" s="158"/>
      <c r="C21" s="158"/>
      <c r="D21" s="159"/>
      <c r="E21" s="158"/>
      <c r="F21" s="158"/>
      <c r="G21" s="159"/>
      <c r="H21" s="113">
        <f t="shared" si="0"/>
        <v>0</v>
      </c>
      <c r="I21" s="113">
        <f t="shared" si="0"/>
        <v>0</v>
      </c>
      <c r="J21" s="116">
        <f t="shared" si="0"/>
        <v>0</v>
      </c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</row>
    <row r="22" spans="1:35">
      <c r="A22" s="11" t="s">
        <v>18</v>
      </c>
      <c r="B22" s="158"/>
      <c r="C22" s="158"/>
      <c r="D22" s="159"/>
      <c r="E22" s="158"/>
      <c r="F22" s="158"/>
      <c r="G22" s="159"/>
      <c r="H22" s="113">
        <f t="shared" si="0"/>
        <v>0</v>
      </c>
      <c r="I22" s="113">
        <f t="shared" si="0"/>
        <v>0</v>
      </c>
      <c r="J22" s="116">
        <f t="shared" si="0"/>
        <v>0</v>
      </c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</row>
    <row r="23" spans="1:35">
      <c r="A23" s="11" t="s">
        <v>19</v>
      </c>
      <c r="B23" s="158"/>
      <c r="C23" s="158"/>
      <c r="D23" s="159"/>
      <c r="E23" s="158"/>
      <c r="F23" s="158"/>
      <c r="G23" s="159"/>
      <c r="H23" s="113">
        <f t="shared" si="0"/>
        <v>0</v>
      </c>
      <c r="I23" s="113">
        <f t="shared" si="0"/>
        <v>0</v>
      </c>
      <c r="J23" s="116">
        <f>D23+G23</f>
        <v>0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</row>
    <row r="24" spans="1:35">
      <c r="A24" s="11" t="s">
        <v>20</v>
      </c>
      <c r="B24" s="158"/>
      <c r="C24" s="158"/>
      <c r="D24" s="159"/>
      <c r="E24" s="158"/>
      <c r="F24" s="158"/>
      <c r="G24" s="159"/>
      <c r="H24" s="113">
        <f t="shared" si="0"/>
        <v>0</v>
      </c>
      <c r="I24" s="113">
        <f t="shared" si="0"/>
        <v>0</v>
      </c>
      <c r="J24" s="116">
        <f>D24+G24</f>
        <v>0</v>
      </c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</row>
    <row r="25" spans="1:35">
      <c r="A25" s="11" t="s">
        <v>21</v>
      </c>
      <c r="B25" s="158"/>
      <c r="C25" s="158"/>
      <c r="D25" s="15"/>
      <c r="E25" s="158"/>
      <c r="F25" s="158"/>
      <c r="G25" s="8"/>
      <c r="H25" s="113">
        <f t="shared" si="0"/>
        <v>0</v>
      </c>
      <c r="I25" s="113">
        <f t="shared" si="0"/>
        <v>0</v>
      </c>
      <c r="J25" s="114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</row>
    <row r="26" spans="1:35">
      <c r="A26" s="11" t="s">
        <v>22</v>
      </c>
      <c r="B26" s="158"/>
      <c r="C26" s="158"/>
      <c r="D26" s="15"/>
      <c r="E26" s="158"/>
      <c r="F26" s="158"/>
      <c r="G26" s="8"/>
      <c r="H26" s="113">
        <f t="shared" si="0"/>
        <v>0</v>
      </c>
      <c r="I26" s="113">
        <f t="shared" si="0"/>
        <v>0</v>
      </c>
      <c r="J26" s="114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</row>
    <row r="27" spans="1:35">
      <c r="A27" s="11" t="s">
        <v>23</v>
      </c>
      <c r="B27" s="158"/>
      <c r="C27" s="158"/>
      <c r="D27" s="15"/>
      <c r="E27" s="158"/>
      <c r="F27" s="158"/>
      <c r="G27" s="8"/>
      <c r="H27" s="113">
        <f t="shared" si="0"/>
        <v>0</v>
      </c>
      <c r="I27" s="113">
        <f t="shared" si="0"/>
        <v>0</v>
      </c>
      <c r="J27" s="114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</row>
    <row r="28" spans="1:35">
      <c r="A28" s="11" t="s">
        <v>24</v>
      </c>
      <c r="B28" s="158"/>
      <c r="C28" s="158"/>
      <c r="D28" s="15"/>
      <c r="E28" s="158"/>
      <c r="F28" s="158"/>
      <c r="G28" s="8"/>
      <c r="H28" s="113">
        <f t="shared" si="0"/>
        <v>0</v>
      </c>
      <c r="I28" s="113">
        <f t="shared" si="0"/>
        <v>0</v>
      </c>
      <c r="J28" s="114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</row>
    <row r="29" spans="1:35">
      <c r="A29" s="11" t="s">
        <v>25</v>
      </c>
      <c r="B29" s="158"/>
      <c r="C29" s="158"/>
      <c r="D29" s="15"/>
      <c r="E29" s="158"/>
      <c r="F29" s="158"/>
      <c r="G29" s="8"/>
      <c r="H29" s="113">
        <f t="shared" si="0"/>
        <v>0</v>
      </c>
      <c r="I29" s="113">
        <f t="shared" si="0"/>
        <v>0</v>
      </c>
      <c r="J29" s="114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</row>
    <row r="30" spans="1:35">
      <c r="A30" s="11" t="s">
        <v>26</v>
      </c>
      <c r="B30" s="158"/>
      <c r="C30" s="158"/>
      <c r="D30" s="15"/>
      <c r="E30" s="158"/>
      <c r="F30" s="158"/>
      <c r="G30" s="8"/>
      <c r="H30" s="113">
        <f t="shared" si="0"/>
        <v>0</v>
      </c>
      <c r="I30" s="113">
        <f t="shared" si="0"/>
        <v>0</v>
      </c>
      <c r="J30" s="114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</row>
    <row r="31" spans="1:35">
      <c r="A31" s="11" t="s">
        <v>27</v>
      </c>
      <c r="B31" s="158"/>
      <c r="C31" s="158"/>
      <c r="D31" s="16"/>
      <c r="E31" s="158"/>
      <c r="F31" s="158"/>
      <c r="G31" s="13"/>
      <c r="H31" s="113">
        <f t="shared" si="0"/>
        <v>0</v>
      </c>
      <c r="I31" s="113">
        <f t="shared" si="0"/>
        <v>0</v>
      </c>
      <c r="J31" s="115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</row>
    <row r="32" spans="1:35" ht="16.5" thickBot="1">
      <c r="A32" s="6" t="s">
        <v>28</v>
      </c>
      <c r="B32" s="117">
        <f>SUM(B10:B31)</f>
        <v>0</v>
      </c>
      <c r="C32" s="117">
        <f>SUM(C10:C31)</f>
        <v>0</v>
      </c>
      <c r="D32" s="142">
        <f>SUM(D15:D24)</f>
        <v>0</v>
      </c>
      <c r="E32" s="117">
        <f>SUM(E10:E31)</f>
        <v>0</v>
      </c>
      <c r="F32" s="117">
        <f>SUM(F10:F31)</f>
        <v>0</v>
      </c>
      <c r="G32" s="142">
        <f>SUM(G15:G24)</f>
        <v>0</v>
      </c>
      <c r="H32" s="117">
        <f>SUM(H10:H31)</f>
        <v>0</v>
      </c>
      <c r="I32" s="117">
        <f>SUM(I10:I31)</f>
        <v>0</v>
      </c>
      <c r="J32" s="118">
        <f>SUM(J15:J24)</f>
        <v>0</v>
      </c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</row>
    <row r="33" spans="1:35" ht="16.5" thickBot="1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</row>
    <row r="34" spans="1:35" ht="16.5" thickBot="1">
      <c r="A34" s="174" t="s">
        <v>29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</row>
    <row r="35" spans="1:35" ht="30.75" customHeight="1">
      <c r="A35" s="187" t="s">
        <v>2</v>
      </c>
      <c r="B35" s="190" t="s">
        <v>30</v>
      </c>
      <c r="C35" s="191"/>
      <c r="D35" s="190" t="s">
        <v>31</v>
      </c>
      <c r="E35" s="191"/>
      <c r="F35" s="194" t="s">
        <v>32</v>
      </c>
      <c r="G35" s="195"/>
      <c r="H35" s="195"/>
      <c r="I35" s="195"/>
      <c r="J35" s="195"/>
      <c r="K35" s="196"/>
      <c r="L35" s="194" t="s">
        <v>33</v>
      </c>
      <c r="M35" s="195"/>
      <c r="N35" s="195"/>
      <c r="O35" s="195"/>
      <c r="P35" s="195"/>
      <c r="Q35" s="195"/>
      <c r="R35" s="195"/>
      <c r="S35" s="195"/>
      <c r="T35" s="196"/>
      <c r="U35" s="194" t="s">
        <v>34</v>
      </c>
      <c r="V35" s="195"/>
      <c r="W35" s="195"/>
      <c r="X35" s="199"/>
      <c r="Y35" s="200" t="s">
        <v>177</v>
      </c>
      <c r="Z35" s="201"/>
      <c r="AA35" s="204" t="s">
        <v>273</v>
      </c>
      <c r="AB35" s="205"/>
      <c r="AC35" s="146"/>
      <c r="AD35" s="208" t="s">
        <v>182</v>
      </c>
      <c r="AE35" s="209"/>
      <c r="AF35" s="210"/>
      <c r="AG35" s="146"/>
      <c r="AH35" s="146"/>
      <c r="AI35" s="146"/>
    </row>
    <row r="36" spans="1:35" ht="34.9" customHeight="1">
      <c r="A36" s="188"/>
      <c r="B36" s="192"/>
      <c r="C36" s="193"/>
      <c r="D36" s="192"/>
      <c r="E36" s="193"/>
      <c r="F36" s="211" t="s">
        <v>35</v>
      </c>
      <c r="G36" s="212"/>
      <c r="H36" s="211" t="s">
        <v>36</v>
      </c>
      <c r="I36" s="212"/>
      <c r="J36" s="211" t="s">
        <v>37</v>
      </c>
      <c r="K36" s="212"/>
      <c r="L36" s="197" t="s">
        <v>38</v>
      </c>
      <c r="M36" s="197" t="s">
        <v>39</v>
      </c>
      <c r="N36" s="197" t="s">
        <v>40</v>
      </c>
      <c r="O36" s="197" t="s">
        <v>41</v>
      </c>
      <c r="P36" s="197" t="s">
        <v>42</v>
      </c>
      <c r="Q36" s="197" t="s">
        <v>43</v>
      </c>
      <c r="R36" s="197" t="s">
        <v>44</v>
      </c>
      <c r="S36" s="197" t="s">
        <v>45</v>
      </c>
      <c r="T36" s="197" t="s">
        <v>222</v>
      </c>
      <c r="U36" s="197" t="s">
        <v>46</v>
      </c>
      <c r="V36" s="211" t="s">
        <v>47</v>
      </c>
      <c r="W36" s="213"/>
      <c r="X36" s="214"/>
      <c r="Y36" s="202"/>
      <c r="Z36" s="203"/>
      <c r="AA36" s="206"/>
      <c r="AB36" s="207"/>
      <c r="AC36" s="146"/>
      <c r="AD36" s="41" t="s">
        <v>2</v>
      </c>
      <c r="AE36" s="42" t="s">
        <v>183</v>
      </c>
      <c r="AF36" s="43" t="s">
        <v>184</v>
      </c>
      <c r="AG36" s="146"/>
      <c r="AH36" s="146"/>
      <c r="AI36" s="146"/>
    </row>
    <row r="37" spans="1:35" ht="62.25" customHeight="1">
      <c r="A37" s="189"/>
      <c r="B37" s="17" t="s">
        <v>48</v>
      </c>
      <c r="C37" s="17" t="s">
        <v>49</v>
      </c>
      <c r="D37" s="17" t="s">
        <v>48</v>
      </c>
      <c r="E37" s="17" t="s">
        <v>49</v>
      </c>
      <c r="F37" s="17" t="s">
        <v>48</v>
      </c>
      <c r="G37" s="17" t="s">
        <v>49</v>
      </c>
      <c r="H37" s="17" t="s">
        <v>48</v>
      </c>
      <c r="I37" s="17" t="s">
        <v>49</v>
      </c>
      <c r="J37" s="17" t="s">
        <v>48</v>
      </c>
      <c r="K37" s="17" t="s">
        <v>49</v>
      </c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7" t="s">
        <v>50</v>
      </c>
      <c r="W37" s="17" t="s">
        <v>51</v>
      </c>
      <c r="X37" s="18" t="s">
        <v>52</v>
      </c>
      <c r="Y37" s="44" t="s">
        <v>178</v>
      </c>
      <c r="Z37" s="45" t="s">
        <v>179</v>
      </c>
      <c r="AA37" s="45" t="s">
        <v>180</v>
      </c>
      <c r="AB37" s="46" t="s">
        <v>181</v>
      </c>
      <c r="AC37" s="146"/>
      <c r="AD37" s="41" t="s">
        <v>185</v>
      </c>
      <c r="AE37" s="158"/>
      <c r="AF37" s="158"/>
      <c r="AG37" s="146"/>
      <c r="AH37" s="146"/>
      <c r="AI37" s="146"/>
    </row>
    <row r="38" spans="1:35" ht="16.5" thickBot="1">
      <c r="A38" s="20" t="s">
        <v>5</v>
      </c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46"/>
      <c r="AD38" s="47" t="s">
        <v>6</v>
      </c>
      <c r="AE38" s="158"/>
      <c r="AF38" s="158"/>
      <c r="AG38" s="146"/>
      <c r="AH38" s="146"/>
      <c r="AI38" s="146"/>
    </row>
    <row r="39" spans="1:35" ht="16.5" thickBot="1">
      <c r="A39" s="4" t="s">
        <v>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46"/>
      <c r="AD39" s="146"/>
      <c r="AE39" s="146"/>
      <c r="AF39" s="146"/>
      <c r="AG39" s="146"/>
      <c r="AH39" s="146"/>
      <c r="AI39" s="146"/>
    </row>
    <row r="40" spans="1:35" ht="16.5" thickBot="1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</row>
    <row r="41" spans="1:35" ht="16.5" thickBot="1">
      <c r="A41" s="174" t="s">
        <v>53</v>
      </c>
      <c r="B41" s="175"/>
      <c r="C41" s="175"/>
      <c r="D41" s="175"/>
      <c r="E41" s="17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</row>
    <row r="42" spans="1:35" ht="30.6" customHeight="1">
      <c r="A42" s="3" t="s">
        <v>54</v>
      </c>
      <c r="B42" s="194" t="s">
        <v>55</v>
      </c>
      <c r="C42" s="196"/>
      <c r="D42" s="194" t="s">
        <v>56</v>
      </c>
      <c r="E42" s="196"/>
      <c r="F42" s="194" t="s">
        <v>57</v>
      </c>
      <c r="G42" s="196"/>
      <c r="H42" s="194" t="s">
        <v>58</v>
      </c>
      <c r="I42" s="196"/>
      <c r="J42" s="194" t="s">
        <v>59</v>
      </c>
      <c r="K42" s="196"/>
      <c r="L42" s="194" t="s">
        <v>60</v>
      </c>
      <c r="M42" s="196"/>
      <c r="N42" s="194" t="s">
        <v>61</v>
      </c>
      <c r="O42" s="196"/>
      <c r="P42" s="194" t="s">
        <v>62</v>
      </c>
      <c r="Q42" s="196"/>
      <c r="R42" s="194" t="s">
        <v>63</v>
      </c>
      <c r="S42" s="195"/>
      <c r="T42" s="196"/>
      <c r="U42" s="194" t="s">
        <v>64</v>
      </c>
      <c r="V42" s="196"/>
      <c r="W42" s="194" t="s">
        <v>65</v>
      </c>
      <c r="X42" s="196"/>
      <c r="Y42" s="194" t="s">
        <v>66</v>
      </c>
      <c r="Z42" s="199"/>
      <c r="AA42" s="146"/>
      <c r="AB42" s="169" t="s">
        <v>53</v>
      </c>
      <c r="AC42" s="169"/>
      <c r="AD42" s="146"/>
      <c r="AE42" s="170" t="s">
        <v>280</v>
      </c>
      <c r="AF42" s="170"/>
      <c r="AG42" s="146"/>
      <c r="AH42" s="171" t="s">
        <v>281</v>
      </c>
      <c r="AI42" s="171"/>
    </row>
    <row r="43" spans="1:35" ht="31.5">
      <c r="A43" s="20" t="s">
        <v>2</v>
      </c>
      <c r="B43" s="17" t="s">
        <v>67</v>
      </c>
      <c r="C43" s="17" t="s">
        <v>6</v>
      </c>
      <c r="D43" s="17" t="s">
        <v>67</v>
      </c>
      <c r="E43" s="17" t="s">
        <v>6</v>
      </c>
      <c r="F43" s="17" t="s">
        <v>67</v>
      </c>
      <c r="G43" s="17" t="s">
        <v>6</v>
      </c>
      <c r="H43" s="17" t="s">
        <v>67</v>
      </c>
      <c r="I43" s="17" t="s">
        <v>6</v>
      </c>
      <c r="J43" s="17" t="s">
        <v>67</v>
      </c>
      <c r="K43" s="17" t="s">
        <v>6</v>
      </c>
      <c r="L43" s="17" t="s">
        <v>67</v>
      </c>
      <c r="M43" s="17" t="s">
        <v>6</v>
      </c>
      <c r="N43" s="17" t="s">
        <v>67</v>
      </c>
      <c r="O43" s="17" t="s">
        <v>6</v>
      </c>
      <c r="P43" s="17" t="s">
        <v>67</v>
      </c>
      <c r="Q43" s="17" t="s">
        <v>6</v>
      </c>
      <c r="R43" s="17" t="s">
        <v>67</v>
      </c>
      <c r="S43" s="211" t="s">
        <v>6</v>
      </c>
      <c r="T43" s="212"/>
      <c r="U43" s="17" t="s">
        <v>67</v>
      </c>
      <c r="V43" s="17" t="s">
        <v>6</v>
      </c>
      <c r="W43" s="17" t="s">
        <v>67</v>
      </c>
      <c r="X43" s="17" t="s">
        <v>6</v>
      </c>
      <c r="Y43" s="17" t="s">
        <v>67</v>
      </c>
      <c r="Z43" s="18" t="s">
        <v>6</v>
      </c>
      <c r="AA43" s="146"/>
      <c r="AB43" s="17" t="s">
        <v>67</v>
      </c>
      <c r="AC43" s="17" t="s">
        <v>6</v>
      </c>
      <c r="AD43" s="146"/>
      <c r="AE43" s="17" t="s">
        <v>67</v>
      </c>
      <c r="AF43" s="17" t="s">
        <v>6</v>
      </c>
      <c r="AG43" s="146"/>
      <c r="AH43" s="17" t="s">
        <v>67</v>
      </c>
      <c r="AI43" s="17" t="s">
        <v>6</v>
      </c>
    </row>
    <row r="44" spans="1:35" ht="30" customHeight="1">
      <c r="A44" s="21" t="s">
        <v>68</v>
      </c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220"/>
      <c r="T44" s="221"/>
      <c r="U44" s="160"/>
      <c r="V44" s="160"/>
      <c r="W44" s="160"/>
      <c r="X44" s="160"/>
      <c r="Y44" s="160"/>
      <c r="Z44" s="160"/>
      <c r="AA44" s="21" t="s">
        <v>68</v>
      </c>
      <c r="AB44" s="56">
        <f>U44+W44+Y44+R44+P44+N44+L44+J44+H44+F44+D44+B44</f>
        <v>0</v>
      </c>
      <c r="AC44" s="56">
        <f>V44+X44+Z44+S44+Q44+O44+M44+K44+I44+G44+E44+C44</f>
        <v>0</v>
      </c>
      <c r="AD44" s="146"/>
      <c r="AE44" s="62">
        <f>D38+E38</f>
        <v>0</v>
      </c>
      <c r="AF44" s="62">
        <f>D39+E39</f>
        <v>0</v>
      </c>
      <c r="AG44" s="146"/>
      <c r="AH44" s="62">
        <f>AB44-AE44</f>
        <v>0</v>
      </c>
      <c r="AI44" s="62">
        <f t="shared" ref="AI44:AI47" si="1">AC44-AF44</f>
        <v>0</v>
      </c>
    </row>
    <row r="45" spans="1:35" ht="36" customHeight="1">
      <c r="A45" s="58" t="s">
        <v>69</v>
      </c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222"/>
      <c r="T45" s="223"/>
      <c r="U45" s="161"/>
      <c r="V45" s="161"/>
      <c r="W45" s="161"/>
      <c r="X45" s="161"/>
      <c r="Y45" s="161"/>
      <c r="Z45" s="161"/>
      <c r="AA45" s="127" t="s">
        <v>69</v>
      </c>
      <c r="AB45" s="56">
        <f>U45+W45+Y45+R45+P45+N45+L45+J45+H45+F45+D45+B45</f>
        <v>0</v>
      </c>
      <c r="AC45" s="56">
        <f>V45+X45+Z45+S45+Q45+O45+M45+K45+I45+G45+E45+C45</f>
        <v>0</v>
      </c>
      <c r="AD45" s="146"/>
      <c r="AE45" s="56">
        <f>C52+C53+D52+D53</f>
        <v>0</v>
      </c>
      <c r="AF45" s="56">
        <f>C54+C55+D54+D55</f>
        <v>0</v>
      </c>
      <c r="AG45" s="146"/>
      <c r="AH45" s="62">
        <f t="shared" ref="AH45:AH47" si="2">AB45-AE45</f>
        <v>0</v>
      </c>
      <c r="AI45" s="62">
        <f t="shared" si="1"/>
        <v>0</v>
      </c>
    </row>
    <row r="46" spans="1:35" ht="35.25" customHeight="1">
      <c r="A46" s="59" t="s">
        <v>70</v>
      </c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224"/>
      <c r="T46" s="225"/>
      <c r="U46" s="162"/>
      <c r="V46" s="162"/>
      <c r="W46" s="162"/>
      <c r="X46" s="162"/>
      <c r="Y46" s="162"/>
      <c r="Z46" s="162"/>
      <c r="AA46" s="128" t="s">
        <v>70</v>
      </c>
      <c r="AB46" s="56">
        <f t="shared" ref="AB46:AC47" si="3">U46+W46+Y46+R46+P46+N46+L46+J46+H46+F46+D46+B46</f>
        <v>0</v>
      </c>
      <c r="AC46" s="56">
        <f t="shared" si="3"/>
        <v>0</v>
      </c>
      <c r="AD46" s="146"/>
      <c r="AE46" s="56">
        <f>E52+E53</f>
        <v>0</v>
      </c>
      <c r="AF46" s="56">
        <f>E54+E55</f>
        <v>0</v>
      </c>
      <c r="AG46" s="146"/>
      <c r="AH46" s="62">
        <f t="shared" si="2"/>
        <v>0</v>
      </c>
      <c r="AI46" s="62">
        <f t="shared" si="1"/>
        <v>0</v>
      </c>
    </row>
    <row r="47" spans="1:35" ht="30.75" thickBot="1">
      <c r="A47" s="60" t="s">
        <v>71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226"/>
      <c r="T47" s="227"/>
      <c r="U47" s="163"/>
      <c r="V47" s="163"/>
      <c r="W47" s="163"/>
      <c r="X47" s="163"/>
      <c r="Y47" s="163"/>
      <c r="Z47" s="163"/>
      <c r="AA47" s="129" t="s">
        <v>71</v>
      </c>
      <c r="AB47" s="56">
        <f>U47+W47+Y47+R47+P47+N47+L47+J47+H47+F47+D47+B47</f>
        <v>0</v>
      </c>
      <c r="AC47" s="56">
        <f t="shared" si="3"/>
        <v>0</v>
      </c>
      <c r="AD47" s="146"/>
      <c r="AE47" s="62">
        <f>F52+F53+G52+G53+H52+H53+I52+I53+J52+J53+K52+K53+L52+L53+M52+M53+N52+N53+O52+O53+P52+P53+Q52+Q53+R52+R53+S52+S53+T52+T53+U52+U53+V52+V53+W52+W53+X52+X53</f>
        <v>0</v>
      </c>
      <c r="AF47" s="62">
        <f>Y54+Y55-(C54+C55+D54+D55+E54+E55)</f>
        <v>0</v>
      </c>
      <c r="AG47" s="146"/>
      <c r="AH47" s="62">
        <f t="shared" si="2"/>
        <v>0</v>
      </c>
      <c r="AI47" s="62">
        <f t="shared" si="1"/>
        <v>0</v>
      </c>
    </row>
    <row r="48" spans="1:3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</row>
    <row r="49" spans="1:35" ht="16.5" thickBot="1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</row>
    <row r="50" spans="1:35" ht="16.5" thickBot="1">
      <c r="A50" s="174" t="s">
        <v>72</v>
      </c>
      <c r="B50" s="175"/>
      <c r="C50" s="175"/>
      <c r="D50" s="175"/>
      <c r="E50" s="175"/>
      <c r="F50" s="17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</row>
    <row r="51" spans="1:35" ht="31.5">
      <c r="A51" s="3" t="s">
        <v>2</v>
      </c>
      <c r="B51" s="22" t="s">
        <v>73</v>
      </c>
      <c r="C51" s="22" t="s">
        <v>74</v>
      </c>
      <c r="D51" s="22" t="s">
        <v>75</v>
      </c>
      <c r="E51" s="22" t="s">
        <v>76</v>
      </c>
      <c r="F51" s="22" t="s">
        <v>223</v>
      </c>
      <c r="G51" s="22" t="s">
        <v>224</v>
      </c>
      <c r="H51" s="22" t="s">
        <v>38</v>
      </c>
      <c r="I51" s="22" t="s">
        <v>225</v>
      </c>
      <c r="J51" s="22" t="s">
        <v>226</v>
      </c>
      <c r="K51" s="22" t="s">
        <v>40</v>
      </c>
      <c r="L51" s="22" t="s">
        <v>41</v>
      </c>
      <c r="M51" s="22" t="s">
        <v>42</v>
      </c>
      <c r="N51" s="22" t="s">
        <v>43</v>
      </c>
      <c r="O51" s="22" t="s">
        <v>227</v>
      </c>
      <c r="P51" s="22" t="s">
        <v>45</v>
      </c>
      <c r="Q51" s="22" t="s">
        <v>228</v>
      </c>
      <c r="R51" s="22" t="s">
        <v>77</v>
      </c>
      <c r="S51" s="22" t="s">
        <v>229</v>
      </c>
      <c r="T51" s="22" t="s">
        <v>78</v>
      </c>
      <c r="U51" s="22" t="s">
        <v>79</v>
      </c>
      <c r="V51" s="22" t="s">
        <v>80</v>
      </c>
      <c r="W51" s="22" t="s">
        <v>81</v>
      </c>
      <c r="X51" s="22" t="s">
        <v>270</v>
      </c>
      <c r="Y51" s="23" t="s">
        <v>28</v>
      </c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</row>
    <row r="52" spans="1:35">
      <c r="A52" s="215" t="s">
        <v>5</v>
      </c>
      <c r="B52" s="17" t="s">
        <v>82</v>
      </c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8">
        <f t="shared" ref="Y52:Y57" si="4">SUM(C52:X52)</f>
        <v>0</v>
      </c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</row>
    <row r="53" spans="1:35">
      <c r="A53" s="189"/>
      <c r="B53" s="17" t="s">
        <v>12</v>
      </c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8">
        <f t="shared" si="4"/>
        <v>0</v>
      </c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</row>
    <row r="54" spans="1:35">
      <c r="A54" s="215" t="s">
        <v>6</v>
      </c>
      <c r="B54" s="17" t="s">
        <v>82</v>
      </c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8">
        <f t="shared" si="4"/>
        <v>0</v>
      </c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</row>
    <row r="55" spans="1:35">
      <c r="A55" s="189"/>
      <c r="B55" s="17" t="s">
        <v>12</v>
      </c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8">
        <f t="shared" si="4"/>
        <v>0</v>
      </c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</row>
    <row r="56" spans="1:35">
      <c r="A56" s="215" t="s">
        <v>9</v>
      </c>
      <c r="B56" s="17" t="s">
        <v>82</v>
      </c>
      <c r="C56" s="17">
        <f>C52+C54</f>
        <v>0</v>
      </c>
      <c r="D56" s="17">
        <f t="shared" ref="C56:X57" si="5">D52+D54</f>
        <v>0</v>
      </c>
      <c r="E56" s="17">
        <f t="shared" si="5"/>
        <v>0</v>
      </c>
      <c r="F56" s="17">
        <f t="shared" si="5"/>
        <v>0</v>
      </c>
      <c r="G56" s="17">
        <f t="shared" si="5"/>
        <v>0</v>
      </c>
      <c r="H56" s="17">
        <f t="shared" si="5"/>
        <v>0</v>
      </c>
      <c r="I56" s="17">
        <f t="shared" si="5"/>
        <v>0</v>
      </c>
      <c r="J56" s="17">
        <f t="shared" si="5"/>
        <v>0</v>
      </c>
      <c r="K56" s="17">
        <f t="shared" si="5"/>
        <v>0</v>
      </c>
      <c r="L56" s="17">
        <f t="shared" si="5"/>
        <v>0</v>
      </c>
      <c r="M56" s="17">
        <f t="shared" si="5"/>
        <v>0</v>
      </c>
      <c r="N56" s="17">
        <f t="shared" si="5"/>
        <v>0</v>
      </c>
      <c r="O56" s="17">
        <f t="shared" si="5"/>
        <v>0</v>
      </c>
      <c r="P56" s="17">
        <f t="shared" si="5"/>
        <v>0</v>
      </c>
      <c r="Q56" s="17">
        <f t="shared" si="5"/>
        <v>0</v>
      </c>
      <c r="R56" s="17">
        <f t="shared" si="5"/>
        <v>0</v>
      </c>
      <c r="S56" s="17">
        <f t="shared" si="5"/>
        <v>0</v>
      </c>
      <c r="T56" s="17">
        <f t="shared" si="5"/>
        <v>0</v>
      </c>
      <c r="U56" s="17">
        <f t="shared" si="5"/>
        <v>0</v>
      </c>
      <c r="V56" s="17">
        <f t="shared" si="5"/>
        <v>0</v>
      </c>
      <c r="W56" s="17">
        <f t="shared" si="5"/>
        <v>0</v>
      </c>
      <c r="X56" s="17">
        <f t="shared" si="5"/>
        <v>0</v>
      </c>
      <c r="Y56" s="18">
        <f t="shared" si="4"/>
        <v>0</v>
      </c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</row>
    <row r="57" spans="1:35" ht="16.5" thickBot="1">
      <c r="A57" s="216"/>
      <c r="B57" s="19" t="s">
        <v>12</v>
      </c>
      <c r="C57" s="17">
        <f t="shared" si="5"/>
        <v>0</v>
      </c>
      <c r="D57" s="17">
        <f t="shared" si="5"/>
        <v>0</v>
      </c>
      <c r="E57" s="17">
        <f t="shared" si="5"/>
        <v>0</v>
      </c>
      <c r="F57" s="17">
        <f t="shared" si="5"/>
        <v>0</v>
      </c>
      <c r="G57" s="17">
        <f t="shared" si="5"/>
        <v>0</v>
      </c>
      <c r="H57" s="17">
        <f t="shared" si="5"/>
        <v>0</v>
      </c>
      <c r="I57" s="17">
        <f t="shared" si="5"/>
        <v>0</v>
      </c>
      <c r="J57" s="17">
        <f t="shared" si="5"/>
        <v>0</v>
      </c>
      <c r="K57" s="17">
        <f t="shared" si="5"/>
        <v>0</v>
      </c>
      <c r="L57" s="17">
        <f t="shared" si="5"/>
        <v>0</v>
      </c>
      <c r="M57" s="17">
        <f t="shared" si="5"/>
        <v>0</v>
      </c>
      <c r="N57" s="17">
        <f t="shared" si="5"/>
        <v>0</v>
      </c>
      <c r="O57" s="17">
        <f t="shared" si="5"/>
        <v>0</v>
      </c>
      <c r="P57" s="17">
        <f t="shared" si="5"/>
        <v>0</v>
      </c>
      <c r="Q57" s="17">
        <f t="shared" si="5"/>
        <v>0</v>
      </c>
      <c r="R57" s="17">
        <f t="shared" si="5"/>
        <v>0</v>
      </c>
      <c r="S57" s="17">
        <f t="shared" si="5"/>
        <v>0</v>
      </c>
      <c r="T57" s="17">
        <f t="shared" si="5"/>
        <v>0</v>
      </c>
      <c r="U57" s="17">
        <f t="shared" si="5"/>
        <v>0</v>
      </c>
      <c r="V57" s="17">
        <f t="shared" si="5"/>
        <v>0</v>
      </c>
      <c r="W57" s="17">
        <f t="shared" si="5"/>
        <v>0</v>
      </c>
      <c r="X57" s="17">
        <f t="shared" si="5"/>
        <v>0</v>
      </c>
      <c r="Y57" s="18">
        <f t="shared" si="4"/>
        <v>0</v>
      </c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</row>
    <row r="58" spans="1:35" ht="16.5" thickBot="1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</row>
    <row r="59" spans="1:35" ht="31.5" customHeight="1" thickBot="1">
      <c r="A59" s="217" t="s">
        <v>83</v>
      </c>
      <c r="B59" s="218"/>
      <c r="C59" s="218"/>
      <c r="D59" s="218"/>
      <c r="E59" s="218"/>
      <c r="F59" s="218"/>
      <c r="G59" s="218"/>
      <c r="H59" s="218"/>
      <c r="I59" s="218"/>
      <c r="J59" s="218"/>
      <c r="K59" s="219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</row>
    <row r="60" spans="1:35" ht="105" customHeight="1">
      <c r="A60" s="3" t="s">
        <v>2</v>
      </c>
      <c r="B60" s="22" t="s">
        <v>84</v>
      </c>
      <c r="C60" s="22" t="s">
        <v>85</v>
      </c>
      <c r="D60" s="22" t="s">
        <v>86</v>
      </c>
      <c r="E60" s="105" t="s">
        <v>87</v>
      </c>
      <c r="F60" s="22" t="s">
        <v>88</v>
      </c>
      <c r="G60" s="22" t="s">
        <v>89</v>
      </c>
      <c r="H60" s="22" t="s">
        <v>90</v>
      </c>
      <c r="I60" s="22" t="s">
        <v>91</v>
      </c>
      <c r="J60" s="22" t="s">
        <v>92</v>
      </c>
      <c r="K60" s="23" t="s">
        <v>93</v>
      </c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</row>
    <row r="61" spans="1:35" ht="32.25" customHeight="1">
      <c r="A61" s="215" t="s">
        <v>5</v>
      </c>
      <c r="B61" s="17" t="s">
        <v>74</v>
      </c>
      <c r="C61" s="158"/>
      <c r="D61" s="158"/>
      <c r="E61" s="158"/>
      <c r="F61" s="158"/>
      <c r="G61" s="158"/>
      <c r="H61" s="158"/>
      <c r="I61" s="158"/>
      <c r="J61" s="158"/>
      <c r="K61" s="158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</row>
    <row r="62" spans="1:35" ht="41.25" customHeight="1">
      <c r="A62" s="188"/>
      <c r="B62" s="17" t="s">
        <v>94</v>
      </c>
      <c r="C62" s="158"/>
      <c r="D62" s="158"/>
      <c r="E62" s="158"/>
      <c r="F62" s="164"/>
      <c r="G62" s="164"/>
      <c r="H62" s="158"/>
      <c r="I62" s="164"/>
      <c r="J62" s="158"/>
      <c r="K62" s="158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</row>
    <row r="63" spans="1:35" ht="32.25" customHeight="1">
      <c r="A63" s="189"/>
      <c r="B63" s="17" t="s">
        <v>95</v>
      </c>
      <c r="C63" s="158"/>
      <c r="D63" s="158"/>
      <c r="E63" s="158"/>
      <c r="F63" s="165"/>
      <c r="G63" s="165"/>
      <c r="H63" s="158"/>
      <c r="I63" s="165"/>
      <c r="J63" s="158"/>
      <c r="K63" s="158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</row>
    <row r="64" spans="1:35">
      <c r="A64" s="215" t="s">
        <v>6</v>
      </c>
      <c r="B64" s="17" t="s">
        <v>74</v>
      </c>
      <c r="C64" s="158"/>
      <c r="D64" s="158"/>
      <c r="E64" s="158"/>
      <c r="F64" s="158"/>
      <c r="G64" s="158"/>
      <c r="H64" s="158"/>
      <c r="I64" s="158"/>
      <c r="J64" s="158"/>
      <c r="K64" s="158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</row>
    <row r="65" spans="1:35" ht="42.75" customHeight="1">
      <c r="A65" s="188"/>
      <c r="B65" s="17" t="s">
        <v>94</v>
      </c>
      <c r="C65" s="158"/>
      <c r="D65" s="158"/>
      <c r="E65" s="158"/>
      <c r="F65" s="165"/>
      <c r="G65" s="165"/>
      <c r="H65" s="158"/>
      <c r="I65" s="165"/>
      <c r="J65" s="158"/>
      <c r="K65" s="158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</row>
    <row r="66" spans="1:35" ht="37.9" customHeight="1" thickBot="1">
      <c r="A66" s="216"/>
      <c r="B66" s="19" t="s">
        <v>95</v>
      </c>
      <c r="C66" s="158"/>
      <c r="D66" s="158"/>
      <c r="E66" s="158"/>
      <c r="F66" s="166"/>
      <c r="G66" s="166"/>
      <c r="H66" s="158"/>
      <c r="I66" s="166"/>
      <c r="J66" s="158"/>
      <c r="K66" s="158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</row>
    <row r="67" spans="1:3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</row>
    <row r="68" spans="1:35" ht="16.5" thickBot="1">
      <c r="A68" s="234" t="s">
        <v>96</v>
      </c>
      <c r="B68" s="235"/>
      <c r="C68" s="235"/>
      <c r="D68" s="235"/>
      <c r="E68" s="235"/>
      <c r="F68" s="235"/>
      <c r="G68" s="235"/>
      <c r="H68" s="235"/>
      <c r="I68" s="235"/>
      <c r="J68" s="235"/>
      <c r="K68" s="235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</row>
    <row r="69" spans="1:35" ht="32.25" thickBot="1">
      <c r="A69" s="152" t="s">
        <v>2</v>
      </c>
      <c r="B69" s="153" t="s">
        <v>97</v>
      </c>
      <c r="C69" s="26" t="s">
        <v>38</v>
      </c>
      <c r="D69" s="27" t="s">
        <v>39</v>
      </c>
      <c r="E69" s="27" t="s">
        <v>40</v>
      </c>
      <c r="F69" s="27" t="s">
        <v>41</v>
      </c>
      <c r="G69" s="27" t="s">
        <v>98</v>
      </c>
      <c r="H69" s="27" t="s">
        <v>43</v>
      </c>
      <c r="I69" s="27" t="s">
        <v>44</v>
      </c>
      <c r="J69" s="28" t="s">
        <v>45</v>
      </c>
      <c r="K69" s="28" t="s">
        <v>276</v>
      </c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</row>
    <row r="70" spans="1:35" ht="28.5" customHeight="1">
      <c r="A70" s="236" t="s">
        <v>5</v>
      </c>
      <c r="B70" s="29" t="s">
        <v>99</v>
      </c>
      <c r="C70" s="158"/>
      <c r="D70" s="158"/>
      <c r="E70" s="158"/>
      <c r="F70" s="158"/>
      <c r="G70" s="158"/>
      <c r="H70" s="158"/>
      <c r="I70" s="158"/>
      <c r="J70" s="158"/>
      <c r="K70" s="158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</row>
    <row r="71" spans="1:35" ht="31.5">
      <c r="A71" s="237"/>
      <c r="B71" s="30" t="s">
        <v>100</v>
      </c>
      <c r="C71" s="158"/>
      <c r="D71" s="158"/>
      <c r="E71" s="158"/>
      <c r="F71" s="158"/>
      <c r="G71" s="158"/>
      <c r="H71" s="158"/>
      <c r="I71" s="158"/>
      <c r="J71" s="158"/>
      <c r="K71" s="158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</row>
    <row r="72" spans="1:35" ht="31.5">
      <c r="A72" s="237"/>
      <c r="B72" s="30" t="s">
        <v>101</v>
      </c>
      <c r="C72" s="158"/>
      <c r="D72" s="158"/>
      <c r="E72" s="158"/>
      <c r="F72" s="158"/>
      <c r="G72" s="158"/>
      <c r="H72" s="158"/>
      <c r="I72" s="158"/>
      <c r="J72" s="158"/>
      <c r="K72" s="158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</row>
    <row r="73" spans="1:35" ht="31.5">
      <c r="A73" s="237"/>
      <c r="B73" s="30" t="s">
        <v>102</v>
      </c>
      <c r="C73" s="158"/>
      <c r="D73" s="158"/>
      <c r="E73" s="158"/>
      <c r="F73" s="158"/>
      <c r="G73" s="158"/>
      <c r="H73" s="158"/>
      <c r="I73" s="158"/>
      <c r="J73" s="158"/>
      <c r="K73" s="158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</row>
    <row r="74" spans="1:35" ht="30" customHeight="1" thickBot="1">
      <c r="A74" s="238"/>
      <c r="B74" s="31" t="s">
        <v>93</v>
      </c>
      <c r="C74" s="158"/>
      <c r="D74" s="158"/>
      <c r="E74" s="158"/>
      <c r="F74" s="158"/>
      <c r="G74" s="158"/>
      <c r="H74" s="158"/>
      <c r="I74" s="158"/>
      <c r="J74" s="158"/>
      <c r="K74" s="158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</row>
    <row r="75" spans="1:35" ht="31.5" customHeight="1">
      <c r="A75" s="236" t="s">
        <v>6</v>
      </c>
      <c r="B75" s="32" t="s">
        <v>99</v>
      </c>
      <c r="C75" s="158"/>
      <c r="D75" s="158"/>
      <c r="E75" s="158"/>
      <c r="F75" s="158"/>
      <c r="G75" s="158"/>
      <c r="H75" s="158"/>
      <c r="I75" s="158"/>
      <c r="J75" s="158"/>
      <c r="K75" s="158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</row>
    <row r="76" spans="1:35" ht="31.5">
      <c r="A76" s="237"/>
      <c r="B76" s="30" t="s">
        <v>100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</row>
    <row r="77" spans="1:35" ht="31.5">
      <c r="A77" s="237"/>
      <c r="B77" s="30" t="s">
        <v>101</v>
      </c>
      <c r="C77" s="158"/>
      <c r="D77" s="158"/>
      <c r="E77" s="158"/>
      <c r="F77" s="158"/>
      <c r="G77" s="158"/>
      <c r="H77" s="158"/>
      <c r="I77" s="158"/>
      <c r="J77" s="158"/>
      <c r="K77" s="158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</row>
    <row r="78" spans="1:35" ht="31.5">
      <c r="A78" s="237"/>
      <c r="B78" s="30" t="s">
        <v>102</v>
      </c>
      <c r="C78" s="158"/>
      <c r="D78" s="158"/>
      <c r="E78" s="158"/>
      <c r="F78" s="158"/>
      <c r="G78" s="158"/>
      <c r="H78" s="158"/>
      <c r="I78" s="158"/>
      <c r="J78" s="158"/>
      <c r="K78" s="158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</row>
    <row r="79" spans="1:35" ht="33.75" customHeight="1" thickBot="1">
      <c r="A79" s="238"/>
      <c r="B79" s="31" t="s">
        <v>93</v>
      </c>
      <c r="C79" s="158"/>
      <c r="D79" s="158"/>
      <c r="E79" s="158"/>
      <c r="F79" s="158"/>
      <c r="G79" s="158"/>
      <c r="H79" s="158"/>
      <c r="I79" s="158"/>
      <c r="J79" s="158"/>
      <c r="K79" s="158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</row>
    <row r="80" spans="1:35" ht="16.5" thickBot="1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</row>
    <row r="81" spans="1:35" ht="24.95" customHeight="1">
      <c r="A81" s="239" t="s">
        <v>219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1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</row>
    <row r="82" spans="1:35" ht="24.95" customHeight="1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4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</row>
    <row r="83" spans="1:35" ht="24.95" customHeight="1" thickBot="1">
      <c r="A83" s="245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  <c r="N83" s="247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</row>
    <row r="84" spans="1:35" ht="24.9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</row>
    <row r="85" spans="1:35">
      <c r="A85" s="228" t="s">
        <v>103</v>
      </c>
      <c r="B85" s="229"/>
      <c r="C85" s="229"/>
      <c r="D85" s="229"/>
      <c r="E85" s="230"/>
      <c r="F85" s="145">
        <f>(E38+D38)-SUM(F38:K38)</f>
        <v>0</v>
      </c>
      <c r="G85" s="146"/>
      <c r="H85" s="231" t="s">
        <v>104</v>
      </c>
      <c r="I85" s="232"/>
      <c r="J85" s="232"/>
      <c r="K85" s="232"/>
      <c r="L85" s="233"/>
      <c r="M85" s="145">
        <f>(C52+C53)-SUM(C61:K61)</f>
        <v>0</v>
      </c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</row>
    <row r="86" spans="1:35">
      <c r="A86" s="228" t="s">
        <v>105</v>
      </c>
      <c r="B86" s="229"/>
      <c r="C86" s="229"/>
      <c r="D86" s="229"/>
      <c r="E86" s="230"/>
      <c r="F86" s="145">
        <f>(E39+D39)-SUM(F39:K39)</f>
        <v>0</v>
      </c>
      <c r="G86" s="146"/>
      <c r="H86" s="231" t="s">
        <v>106</v>
      </c>
      <c r="I86" s="232"/>
      <c r="J86" s="232"/>
      <c r="K86" s="232"/>
      <c r="L86" s="233"/>
      <c r="M86" s="145">
        <f>(C54+C55)-SUM(C64:K64)</f>
        <v>0</v>
      </c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</row>
    <row r="87" spans="1:35">
      <c r="A87" s="228" t="s">
        <v>107</v>
      </c>
      <c r="B87" s="229"/>
      <c r="C87" s="229"/>
      <c r="D87" s="229"/>
      <c r="E87" s="230"/>
      <c r="F87" s="145">
        <f>(E38+D38)-SUM(L38:T38)</f>
        <v>0</v>
      </c>
      <c r="G87" s="146"/>
      <c r="H87" s="231" t="s">
        <v>108</v>
      </c>
      <c r="I87" s="232"/>
      <c r="J87" s="232"/>
      <c r="K87" s="232"/>
      <c r="L87" s="233"/>
      <c r="M87" s="145">
        <f>(D52+D53)-SUM(C62:K62)</f>
        <v>0</v>
      </c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</row>
    <row r="88" spans="1:35">
      <c r="A88" s="228" t="s">
        <v>109</v>
      </c>
      <c r="B88" s="229"/>
      <c r="C88" s="229"/>
      <c r="D88" s="229"/>
      <c r="E88" s="230"/>
      <c r="F88" s="145">
        <f>(E39+D39)-SUM(L39:T39)</f>
        <v>0</v>
      </c>
      <c r="G88" s="146"/>
      <c r="H88" s="231" t="s">
        <v>110</v>
      </c>
      <c r="I88" s="232"/>
      <c r="J88" s="232"/>
      <c r="K88" s="232"/>
      <c r="L88" s="233"/>
      <c r="M88" s="145">
        <f>(D54+D55)-SUM(C65:K65)</f>
        <v>0</v>
      </c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</row>
    <row r="89" spans="1:35">
      <c r="A89" s="228" t="s">
        <v>111</v>
      </c>
      <c r="B89" s="229"/>
      <c r="C89" s="229"/>
      <c r="D89" s="229"/>
      <c r="E89" s="230"/>
      <c r="F89" s="145">
        <f>(E38+D38)-(B44+D44+F44+H44+J44+L44+N44+P44+R44+U44+W44+Y44)</f>
        <v>0</v>
      </c>
      <c r="G89" s="146"/>
      <c r="H89" s="231" t="s">
        <v>112</v>
      </c>
      <c r="I89" s="232"/>
      <c r="J89" s="232"/>
      <c r="K89" s="232"/>
      <c r="L89" s="233"/>
      <c r="M89" s="145">
        <f>(E52+E53)-SUM(C63:K63)</f>
        <v>0</v>
      </c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</row>
    <row r="90" spans="1:35">
      <c r="A90" s="228" t="s">
        <v>113</v>
      </c>
      <c r="B90" s="229"/>
      <c r="C90" s="229"/>
      <c r="D90" s="229"/>
      <c r="E90" s="230"/>
      <c r="F90" s="145">
        <f>(E39+D39)-(C44+E44+G44+I44+K44+M44+O44+Q44+S44+V44+X44+Z44)</f>
        <v>0</v>
      </c>
      <c r="G90" s="146"/>
      <c r="H90" s="231" t="s">
        <v>114</v>
      </c>
      <c r="I90" s="232"/>
      <c r="J90" s="232"/>
      <c r="K90" s="232"/>
      <c r="L90" s="233"/>
      <c r="M90" s="145">
        <f>(E54+E55)-SUM(C66:K66)</f>
        <v>0</v>
      </c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</row>
    <row r="91" spans="1:35">
      <c r="A91" s="228" t="s">
        <v>115</v>
      </c>
      <c r="B91" s="229"/>
      <c r="C91" s="229"/>
      <c r="D91" s="229"/>
      <c r="E91" s="230"/>
      <c r="F91" s="145">
        <f>SUM(C52:D53)-(B45+D45+F45+H45+J45+L45+N45+P45+R45+U45+W45+Y45)</f>
        <v>0</v>
      </c>
      <c r="G91" s="146"/>
      <c r="H91" s="231" t="s">
        <v>171</v>
      </c>
      <c r="I91" s="232"/>
      <c r="J91" s="232"/>
      <c r="K91" s="232"/>
      <c r="L91" s="233"/>
      <c r="M91" s="145" t="str">
        <f>IF(D38=(F38+H38+J38),"درست","غلط")</f>
        <v>درست</v>
      </c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</row>
    <row r="92" spans="1:35">
      <c r="A92" s="228" t="s">
        <v>116</v>
      </c>
      <c r="B92" s="229"/>
      <c r="C92" s="229"/>
      <c r="D92" s="229"/>
      <c r="E92" s="230"/>
      <c r="F92" s="145">
        <f>SUM(C54:D55)-(C45+E45+G45+I45+K45+M45+O45+Q45+S45+V45+X45+Z45)</f>
        <v>0</v>
      </c>
      <c r="G92" s="146"/>
      <c r="H92" s="231" t="s">
        <v>172</v>
      </c>
      <c r="I92" s="232"/>
      <c r="J92" s="232"/>
      <c r="K92" s="232"/>
      <c r="L92" s="233"/>
      <c r="M92" s="145" t="str">
        <f>IF(D39=(F39+H39+J39),"درست","غلط")</f>
        <v>درست</v>
      </c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</row>
    <row r="93" spans="1:35">
      <c r="A93" s="228" t="s">
        <v>117</v>
      </c>
      <c r="B93" s="229"/>
      <c r="C93" s="229"/>
      <c r="D93" s="229"/>
      <c r="E93" s="230"/>
      <c r="F93" s="145">
        <f>(E52+E53)-(B46+D46+F46+H46+J46+L46+N46+P46+R46+U46+W46+Y46)</f>
        <v>0</v>
      </c>
      <c r="G93" s="146"/>
      <c r="H93" s="231" t="s">
        <v>173</v>
      </c>
      <c r="I93" s="232"/>
      <c r="J93" s="232"/>
      <c r="K93" s="232"/>
      <c r="L93" s="233"/>
      <c r="M93" s="145" t="str">
        <f>IF(E38=(G38+I38+K38),"درست","غلط")</f>
        <v>درست</v>
      </c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</row>
    <row r="94" spans="1:35">
      <c r="A94" s="228" t="s">
        <v>118</v>
      </c>
      <c r="B94" s="229"/>
      <c r="C94" s="229"/>
      <c r="D94" s="229"/>
      <c r="E94" s="230"/>
      <c r="F94" s="145">
        <f>(E55+E54)-(C46+E46+G46+I46+K46+M46+O46+Q46+S46+V46+X46+Z46)</f>
        <v>0</v>
      </c>
      <c r="G94" s="146"/>
      <c r="H94" s="231" t="s">
        <v>174</v>
      </c>
      <c r="I94" s="232"/>
      <c r="J94" s="232"/>
      <c r="K94" s="232"/>
      <c r="L94" s="233"/>
      <c r="M94" s="145" t="str">
        <f>IF(E39=(G39+I39+K39),"درست","غلط")</f>
        <v>درست</v>
      </c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</row>
    <row r="95" spans="1:35">
      <c r="A95" s="228" t="s">
        <v>119</v>
      </c>
      <c r="B95" s="229"/>
      <c r="C95" s="229"/>
      <c r="D95" s="229"/>
      <c r="E95" s="230"/>
      <c r="F95" s="145">
        <f>SUM(F52:X53)-(B47+D47+F47+H47+J47+L47+N47+P47+R47+U47+W47+Y47)</f>
        <v>0</v>
      </c>
      <c r="G95" s="146"/>
      <c r="H95" s="231" t="s">
        <v>175</v>
      </c>
      <c r="I95" s="232"/>
      <c r="J95" s="232"/>
      <c r="K95" s="232"/>
      <c r="L95" s="233"/>
      <c r="M95" s="145">
        <f>(U38+V38+W38+X38+X39+W39+V39+U39)-((D38+E38+E39+D39)+((B38+C38+C39+B39)-N102))</f>
        <v>0</v>
      </c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</row>
    <row r="96" spans="1:35">
      <c r="A96" s="228" t="s">
        <v>120</v>
      </c>
      <c r="B96" s="229"/>
      <c r="C96" s="229"/>
      <c r="D96" s="229"/>
      <c r="E96" s="230"/>
      <c r="F96" s="145">
        <f>SUM(F54:X55)-(C47+E47+G47+I47+K47+M47+O47+Q47+S47+V47+X47+Z47)</f>
        <v>0</v>
      </c>
      <c r="G96" s="146"/>
      <c r="H96" s="231" t="s">
        <v>272</v>
      </c>
      <c r="I96" s="232"/>
      <c r="J96" s="232"/>
      <c r="K96" s="232"/>
      <c r="L96" s="233"/>
      <c r="M96" s="145">
        <f>(Y38+Z38+Y39+Z39)- (U38+V38+W38+X38+U39+V39+W39+X39)</f>
        <v>0</v>
      </c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</row>
    <row r="97" spans="1:35">
      <c r="A97" s="146"/>
      <c r="B97" s="146"/>
      <c r="C97" s="146"/>
      <c r="D97" s="146"/>
      <c r="E97" s="146"/>
      <c r="F97" s="146"/>
      <c r="G97" s="146"/>
      <c r="H97" s="231" t="s">
        <v>266</v>
      </c>
      <c r="I97" s="232"/>
      <c r="J97" s="232"/>
      <c r="K97" s="232"/>
      <c r="L97" s="233"/>
      <c r="M97" s="145">
        <f>(Y38+Z38+Y39+Z39)-((D38+E38+E39+D39)+((B38+C38+C39+B39)-N102))</f>
        <v>0</v>
      </c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</row>
    <row r="98" spans="1:3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</row>
    <row r="99" spans="1:3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</row>
    <row r="100" spans="1:3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</row>
    <row r="101" spans="1:3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</row>
    <row r="102" spans="1:35">
      <c r="A102" s="248" t="s">
        <v>121</v>
      </c>
      <c r="B102" s="248"/>
      <c r="C102" s="248"/>
      <c r="D102" s="248"/>
      <c r="E102" s="248"/>
      <c r="F102" s="248"/>
      <c r="G102" s="140">
        <f>H32+I32</f>
        <v>0</v>
      </c>
      <c r="H102" s="249" t="s">
        <v>122</v>
      </c>
      <c r="I102" s="250"/>
      <c r="J102" s="250"/>
      <c r="K102" s="250"/>
      <c r="L102" s="250"/>
      <c r="M102" s="251"/>
      <c r="N102" s="33">
        <f>SUM(B38:E39)-SUM(U38:X39)</f>
        <v>0</v>
      </c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</row>
    <row r="103" spans="1:35">
      <c r="A103" s="252" t="s">
        <v>123</v>
      </c>
      <c r="B103" s="252"/>
      <c r="C103" s="252"/>
      <c r="D103" s="252"/>
      <c r="E103" s="252"/>
      <c r="F103" s="252"/>
      <c r="G103" s="132">
        <f>B4+B5</f>
        <v>0</v>
      </c>
      <c r="H103" s="249" t="s">
        <v>124</v>
      </c>
      <c r="I103" s="250"/>
      <c r="J103" s="250"/>
      <c r="K103" s="250"/>
      <c r="L103" s="250"/>
      <c r="M103" s="251"/>
      <c r="N103" s="34" t="e">
        <f>(SUM(B38:E39)-SUM(U38:X39))*100/SUM(U38:X39)</f>
        <v>#DIV/0!</v>
      </c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</row>
    <row r="104" spans="1:35">
      <c r="A104" s="252" t="s">
        <v>125</v>
      </c>
      <c r="B104" s="252"/>
      <c r="C104" s="252"/>
      <c r="D104" s="252"/>
      <c r="E104" s="252"/>
      <c r="F104" s="252"/>
      <c r="G104" s="131" t="e">
        <f>G102/G103</f>
        <v>#DIV/0!</v>
      </c>
      <c r="H104" s="253" t="s">
        <v>126</v>
      </c>
      <c r="I104" s="253"/>
      <c r="J104" s="253"/>
      <c r="K104" s="253"/>
      <c r="L104" s="253"/>
      <c r="M104" s="253"/>
      <c r="N104" s="34" t="e">
        <f>SUM(B38:C39)/SUM(B38:E39)%</f>
        <v>#DIV/0!</v>
      </c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</row>
    <row r="105" spans="1:35">
      <c r="A105" s="252" t="s">
        <v>127</v>
      </c>
      <c r="B105" s="252"/>
      <c r="C105" s="252"/>
      <c r="D105" s="252"/>
      <c r="E105" s="252"/>
      <c r="F105" s="252"/>
      <c r="G105" s="131" t="e">
        <f>(I11+H11+H10+I10)*100/G102</f>
        <v>#DIV/0!</v>
      </c>
      <c r="H105" s="249" t="s">
        <v>128</v>
      </c>
      <c r="I105" s="250"/>
      <c r="J105" s="250"/>
      <c r="K105" s="250"/>
      <c r="L105" s="250"/>
      <c r="M105" s="251"/>
      <c r="N105" s="35" t="e">
        <f>SUM(H38:I39)/SUM(F38:I39)%</f>
        <v>#DIV/0!</v>
      </c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</row>
    <row r="106" spans="1:35">
      <c r="A106" s="252" t="s">
        <v>129</v>
      </c>
      <c r="B106" s="252"/>
      <c r="C106" s="252"/>
      <c r="D106" s="252"/>
      <c r="E106" s="252"/>
      <c r="F106" s="252"/>
      <c r="G106" s="131" t="e">
        <f>(SUM(H10:J12))*100/G102</f>
        <v>#DIV/0!</v>
      </c>
      <c r="H106" s="253" t="s">
        <v>130</v>
      </c>
      <c r="I106" s="253"/>
      <c r="J106" s="253"/>
      <c r="K106" s="253"/>
      <c r="L106" s="253"/>
      <c r="M106" s="253"/>
      <c r="N106" s="35" t="e">
        <f>SUM(F38:G39)/SUM(F38:I39)%</f>
        <v>#DIV/0!</v>
      </c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</row>
    <row r="107" spans="1:35">
      <c r="A107" s="252" t="s">
        <v>131</v>
      </c>
      <c r="B107" s="252"/>
      <c r="C107" s="252"/>
      <c r="D107" s="252"/>
      <c r="E107" s="252"/>
      <c r="F107" s="252"/>
      <c r="G107" s="131" t="e">
        <f>(H10+I10+H11+I11+H12+I12+H13+I13+H14+I14+H15+I15)*100/G102</f>
        <v>#DIV/0!</v>
      </c>
      <c r="H107" s="253" t="s">
        <v>132</v>
      </c>
      <c r="I107" s="253"/>
      <c r="J107" s="253"/>
      <c r="K107" s="253"/>
      <c r="L107" s="253"/>
      <c r="M107" s="253"/>
      <c r="N107" s="34" t="e">
        <f>SUM(F38:I39)/SUM(D38:E39)%</f>
        <v>#DIV/0!</v>
      </c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</row>
    <row r="108" spans="1:35">
      <c r="A108" s="252" t="s">
        <v>133</v>
      </c>
      <c r="B108" s="252"/>
      <c r="C108" s="252"/>
      <c r="D108" s="252"/>
      <c r="E108" s="252"/>
      <c r="F108" s="252"/>
      <c r="G108" s="131" t="e">
        <f>(H16+H17+H18+H19+H20+H21+H22+H23+H24+H25+H26+I26+I25+I24+I23+I22+I21+I20+I19+I18+I17+I16)*100/G102</f>
        <v>#DIV/0!</v>
      </c>
      <c r="H108" s="253" t="s">
        <v>134</v>
      </c>
      <c r="I108" s="253"/>
      <c r="J108" s="253"/>
      <c r="K108" s="253"/>
      <c r="L108" s="253"/>
      <c r="M108" s="253"/>
      <c r="N108" s="34" t="e">
        <f>SUM(U38:U39)*100/SUM(U38:X39)</f>
        <v>#DIV/0!</v>
      </c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</row>
    <row r="109" spans="1:35">
      <c r="A109" s="252" t="s">
        <v>135</v>
      </c>
      <c r="B109" s="252"/>
      <c r="C109" s="252"/>
      <c r="D109" s="252"/>
      <c r="E109" s="252"/>
      <c r="F109" s="252"/>
      <c r="G109" s="131" t="e">
        <f>SUM(H27:I31)*100/G102</f>
        <v>#DIV/0!</v>
      </c>
      <c r="H109" s="253" t="s">
        <v>136</v>
      </c>
      <c r="I109" s="253"/>
      <c r="J109" s="253"/>
      <c r="K109" s="253"/>
      <c r="L109" s="253"/>
      <c r="M109" s="253"/>
      <c r="N109" s="34" t="e">
        <f>SUM(X38:X39)*100/SUM(U38:X39)</f>
        <v>#DIV/0!</v>
      </c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</row>
    <row r="110" spans="1:35" ht="16.5" thickBot="1">
      <c r="A110" s="252" t="s">
        <v>137</v>
      </c>
      <c r="B110" s="252"/>
      <c r="C110" s="252"/>
      <c r="D110" s="252"/>
      <c r="E110" s="252"/>
      <c r="F110" s="252"/>
      <c r="G110" s="131" t="e">
        <f>(G109+G107)*100/G108</f>
        <v>#DIV/0!</v>
      </c>
      <c r="H110" s="258" t="s">
        <v>138</v>
      </c>
      <c r="I110" s="258"/>
      <c r="J110" s="258"/>
      <c r="K110" s="258"/>
      <c r="L110" s="258"/>
      <c r="M110" s="258"/>
      <c r="N110" s="36" t="e">
        <f>(C4+C5)*100/(B4+B5)</f>
        <v>#DIV/0!</v>
      </c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</row>
    <row r="111" spans="1:35">
      <c r="A111" s="252" t="s">
        <v>139</v>
      </c>
      <c r="B111" s="252"/>
      <c r="C111" s="252"/>
      <c r="D111" s="252"/>
      <c r="E111" s="252"/>
      <c r="F111" s="252"/>
      <c r="G111" s="131" t="e">
        <f t="shared" ref="G111:G120" si="6">J15*100/I15</f>
        <v>#DIV/0!</v>
      </c>
      <c r="H111" s="254" t="s">
        <v>140</v>
      </c>
      <c r="I111" s="255"/>
      <c r="J111" s="255"/>
      <c r="K111" s="255"/>
      <c r="L111" s="255"/>
      <c r="M111" s="255"/>
      <c r="N111" s="279" t="s">
        <v>204</v>
      </c>
      <c r="O111" s="172" t="s">
        <v>11</v>
      </c>
      <c r="P111" s="172" t="s">
        <v>12</v>
      </c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</row>
    <row r="112" spans="1:35">
      <c r="A112" s="252" t="s">
        <v>267</v>
      </c>
      <c r="B112" s="252"/>
      <c r="C112" s="252"/>
      <c r="D112" s="252"/>
      <c r="E112" s="252"/>
      <c r="F112" s="252"/>
      <c r="G112" s="131" t="e">
        <f t="shared" si="6"/>
        <v>#DIV/0!</v>
      </c>
      <c r="H112" s="256"/>
      <c r="I112" s="257"/>
      <c r="J112" s="257"/>
      <c r="K112" s="257"/>
      <c r="L112" s="257"/>
      <c r="M112" s="257"/>
      <c r="N112" s="280"/>
      <c r="O112" s="173"/>
      <c r="P112" s="173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</row>
    <row r="113" spans="1:35">
      <c r="A113" s="252" t="s">
        <v>268</v>
      </c>
      <c r="B113" s="252"/>
      <c r="C113" s="252"/>
      <c r="D113" s="252"/>
      <c r="E113" s="252"/>
      <c r="F113" s="252"/>
      <c r="G113" s="131" t="e">
        <f t="shared" si="6"/>
        <v>#DIV/0!</v>
      </c>
      <c r="H113" s="259" t="s">
        <v>141</v>
      </c>
      <c r="I113" s="259"/>
      <c r="J113" s="259"/>
      <c r="K113" s="259"/>
      <c r="L113" s="259"/>
      <c r="M113" s="259"/>
      <c r="N113" s="133" t="e">
        <f>SUM(Y56:Y57)/SUM(H32:I32)*1000</f>
        <v>#DIV/0!</v>
      </c>
      <c r="O113" s="131" t="e">
        <f>(Y56/H32)*1000</f>
        <v>#DIV/0!</v>
      </c>
      <c r="P113" s="131" t="e">
        <f>Y57/I32*1000</f>
        <v>#DIV/0!</v>
      </c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</row>
    <row r="114" spans="1:35">
      <c r="A114" s="252" t="s">
        <v>142</v>
      </c>
      <c r="B114" s="252"/>
      <c r="C114" s="252"/>
      <c r="D114" s="252"/>
      <c r="E114" s="252"/>
      <c r="F114" s="252"/>
      <c r="G114" s="131" t="e">
        <f t="shared" si="6"/>
        <v>#DIV/0!</v>
      </c>
      <c r="H114" s="252" t="s">
        <v>143</v>
      </c>
      <c r="I114" s="252"/>
      <c r="J114" s="252"/>
      <c r="K114" s="252"/>
      <c r="L114" s="252"/>
      <c r="M114" s="252"/>
      <c r="N114" s="134" t="e">
        <f>(C56+C57)*1000/SUM(D38:E39)</f>
        <v>#DIV/0!</v>
      </c>
      <c r="O114" s="131" t="e">
        <f>C56/SUM(D38:D39)*1000</f>
        <v>#DIV/0!</v>
      </c>
      <c r="P114" s="131" t="e">
        <f>C57/SUM(E38:E39)*1000</f>
        <v>#DIV/0!</v>
      </c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</row>
    <row r="115" spans="1:35">
      <c r="A115" s="252" t="s">
        <v>144</v>
      </c>
      <c r="B115" s="252"/>
      <c r="C115" s="252"/>
      <c r="D115" s="252"/>
      <c r="E115" s="252"/>
      <c r="F115" s="252"/>
      <c r="G115" s="131" t="e">
        <f t="shared" si="6"/>
        <v>#DIV/0!</v>
      </c>
      <c r="H115" s="252" t="s">
        <v>145</v>
      </c>
      <c r="I115" s="252"/>
      <c r="J115" s="252"/>
      <c r="K115" s="252"/>
      <c r="L115" s="252"/>
      <c r="M115" s="252"/>
      <c r="N115" s="134" t="e">
        <f>SUM(C56:D57)*1000/SUM(D38:E39)</f>
        <v>#DIV/0!</v>
      </c>
      <c r="O115" s="131" t="e">
        <f>SUM(C56:D56)/SUM(D38:D39)*1000</f>
        <v>#DIV/0!</v>
      </c>
      <c r="P115" s="131" t="e">
        <f>SUM(C57:D57)/SUM(E38:E39)*1000</f>
        <v>#DIV/0!</v>
      </c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</row>
    <row r="116" spans="1:35">
      <c r="A116" s="252" t="s">
        <v>146</v>
      </c>
      <c r="B116" s="252"/>
      <c r="C116" s="252"/>
      <c r="D116" s="252"/>
      <c r="E116" s="252"/>
      <c r="F116" s="252"/>
      <c r="G116" s="131" t="e">
        <f t="shared" si="6"/>
        <v>#DIV/0!</v>
      </c>
      <c r="H116" s="252" t="s">
        <v>147</v>
      </c>
      <c r="I116" s="252"/>
      <c r="J116" s="252"/>
      <c r="K116" s="252"/>
      <c r="L116" s="252"/>
      <c r="M116" s="252"/>
      <c r="N116" s="134" t="e">
        <f>SUM(C56:E57)*1000/SUM(D38:E39)</f>
        <v>#DIV/0!</v>
      </c>
      <c r="O116" s="131" t="e">
        <f>SUM(C56:E56)/SUM(D38:D39)*1000</f>
        <v>#DIV/0!</v>
      </c>
      <c r="P116" s="131" t="e">
        <f>SUM(C57:E57)/SUM(E38:E39)*1000</f>
        <v>#DIV/0!</v>
      </c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</row>
    <row r="117" spans="1:35">
      <c r="A117" s="252" t="s">
        <v>148</v>
      </c>
      <c r="B117" s="252"/>
      <c r="C117" s="252"/>
      <c r="D117" s="252"/>
      <c r="E117" s="252"/>
      <c r="F117" s="252"/>
      <c r="G117" s="131" t="e">
        <f t="shared" si="6"/>
        <v>#DIV/0!</v>
      </c>
      <c r="H117" s="252" t="s">
        <v>149</v>
      </c>
      <c r="I117" s="252"/>
      <c r="J117" s="252"/>
      <c r="K117" s="252"/>
      <c r="L117" s="252"/>
      <c r="M117" s="252"/>
      <c r="N117" s="134" t="e">
        <f>SUM(C56:E57)*1000/SUM(H10:I12)</f>
        <v>#DIV/0!</v>
      </c>
      <c r="O117" s="131" t="e">
        <f>SUM(C56:E56)/SUM(H10:H12)*1000</f>
        <v>#DIV/0!</v>
      </c>
      <c r="P117" s="131" t="e">
        <f>SUM(C57:E57)/SUM(I10:I12)*1000</f>
        <v>#DIV/0!</v>
      </c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</row>
    <row r="118" spans="1:35" ht="16.5" thickBot="1">
      <c r="A118" s="252" t="s">
        <v>150</v>
      </c>
      <c r="B118" s="252"/>
      <c r="C118" s="252"/>
      <c r="D118" s="252"/>
      <c r="E118" s="252"/>
      <c r="F118" s="252"/>
      <c r="G118" s="131" t="e">
        <f t="shared" si="6"/>
        <v>#DIV/0!</v>
      </c>
      <c r="H118" s="262" t="s">
        <v>151</v>
      </c>
      <c r="I118" s="262"/>
      <c r="J118" s="262"/>
      <c r="K118" s="262"/>
      <c r="L118" s="262"/>
      <c r="M118" s="262"/>
      <c r="N118" s="37" t="e">
        <f>SUM(C70:K79)*100000/SUM(D38:E39)</f>
        <v>#DIV/0!</v>
      </c>
      <c r="O118" s="50"/>
      <c r="P118" s="50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</row>
    <row r="119" spans="1:35">
      <c r="A119" s="252" t="s">
        <v>152</v>
      </c>
      <c r="B119" s="252"/>
      <c r="C119" s="252"/>
      <c r="D119" s="252"/>
      <c r="E119" s="252"/>
      <c r="F119" s="252"/>
      <c r="G119" s="131" t="e">
        <f t="shared" si="6"/>
        <v>#DIV/0!</v>
      </c>
      <c r="H119" s="260" t="s">
        <v>153</v>
      </c>
      <c r="I119" s="260"/>
      <c r="J119" s="260"/>
      <c r="K119" s="260"/>
      <c r="L119" s="260"/>
      <c r="M119" s="260"/>
      <c r="N119" s="260"/>
      <c r="O119" s="260"/>
      <c r="P119" s="260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</row>
    <row r="120" spans="1:35">
      <c r="A120" s="252" t="s">
        <v>285</v>
      </c>
      <c r="B120" s="252"/>
      <c r="C120" s="252"/>
      <c r="D120" s="252"/>
      <c r="E120" s="252"/>
      <c r="F120" s="252"/>
      <c r="G120" s="131" t="e">
        <f t="shared" si="6"/>
        <v>#DIV/0!</v>
      </c>
      <c r="H120" s="261"/>
      <c r="I120" s="261"/>
      <c r="J120" s="261"/>
      <c r="K120" s="261"/>
      <c r="L120" s="261"/>
      <c r="M120" s="261"/>
      <c r="N120" s="261"/>
      <c r="O120" s="261"/>
      <c r="P120" s="261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</row>
    <row r="121" spans="1:35">
      <c r="A121" s="252" t="s">
        <v>278</v>
      </c>
      <c r="B121" s="252"/>
      <c r="C121" s="252"/>
      <c r="D121" s="252"/>
      <c r="E121" s="252"/>
      <c r="F121" s="252"/>
      <c r="G121" s="131" t="e">
        <f>SUM(J15:J24)*100/SUM(I15:I24)</f>
        <v>#DIV/0!</v>
      </c>
      <c r="H121" s="259" t="s">
        <v>85</v>
      </c>
      <c r="I121" s="259"/>
      <c r="J121" s="259"/>
      <c r="K121" s="259"/>
      <c r="L121" s="259"/>
      <c r="M121" s="259"/>
      <c r="N121" s="133" t="e">
        <f>SUM(C$61:C$66)*1000/SUM($H$10:$I$12)</f>
        <v>#DIV/0!</v>
      </c>
      <c r="O121" s="51"/>
      <c r="P121" s="51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</row>
    <row r="122" spans="1:35">
      <c r="A122" s="252" t="s">
        <v>277</v>
      </c>
      <c r="B122" s="252"/>
      <c r="C122" s="252"/>
      <c r="D122" s="252"/>
      <c r="E122" s="252"/>
      <c r="F122" s="252"/>
      <c r="G122" s="131" t="e">
        <f>SUM(J16:J24)*100/SUM(I16:I24)</f>
        <v>#DIV/0!</v>
      </c>
      <c r="H122" s="252" t="s">
        <v>86</v>
      </c>
      <c r="I122" s="252"/>
      <c r="J122" s="252"/>
      <c r="K122" s="252"/>
      <c r="L122" s="252"/>
      <c r="M122" s="252"/>
      <c r="N122" s="133" t="e">
        <f>SUM(D$61:D$66)*1000/SUM($H$10:$I$12)</f>
        <v>#DIV/0!</v>
      </c>
      <c r="O122" s="48"/>
      <c r="P122" s="48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</row>
    <row r="123" spans="1:35">
      <c r="A123" s="252" t="s">
        <v>154</v>
      </c>
      <c r="B123" s="252"/>
      <c r="C123" s="252"/>
      <c r="D123" s="252"/>
      <c r="E123" s="252"/>
      <c r="F123" s="252"/>
      <c r="G123" s="131" t="e">
        <f>SUM(D38:E39)/SUM(H32:I32)*1000</f>
        <v>#DIV/0!</v>
      </c>
      <c r="H123" s="252" t="s">
        <v>155</v>
      </c>
      <c r="I123" s="252"/>
      <c r="J123" s="252"/>
      <c r="K123" s="252"/>
      <c r="L123" s="252"/>
      <c r="M123" s="252"/>
      <c r="N123" s="133" t="e">
        <f>SUM(E$61:E$66)*1000/SUM($H$10:$I$12)</f>
        <v>#DIV/0!</v>
      </c>
      <c r="O123" s="48"/>
      <c r="P123" s="48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</row>
    <row r="124" spans="1:35">
      <c r="A124" s="266" t="s">
        <v>156</v>
      </c>
      <c r="B124" s="266"/>
      <c r="C124" s="266"/>
      <c r="D124" s="266"/>
      <c r="E124" s="266"/>
      <c r="F124" s="266"/>
      <c r="G124" s="147" t="e">
        <f>(D38+E38+E39+D39)*1000/SUM(I15:I24)</f>
        <v>#DIV/0!</v>
      </c>
      <c r="H124" s="252" t="s">
        <v>157</v>
      </c>
      <c r="I124" s="252"/>
      <c r="J124" s="252"/>
      <c r="K124" s="252"/>
      <c r="L124" s="252"/>
      <c r="M124" s="252"/>
      <c r="N124" s="133" t="e">
        <f>SUM(F$61:F$66)*1000/SUM($H$10:$I$12)</f>
        <v>#DIV/0!</v>
      </c>
      <c r="O124" s="48"/>
      <c r="P124" s="48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</row>
    <row r="125" spans="1:35">
      <c r="A125" s="252" t="s">
        <v>158</v>
      </c>
      <c r="B125" s="252"/>
      <c r="C125" s="252"/>
      <c r="D125" s="252"/>
      <c r="E125" s="252"/>
      <c r="F125" s="252"/>
      <c r="G125" s="131" t="e">
        <f>(L38+L39)*1000/I15</f>
        <v>#DIV/0!</v>
      </c>
      <c r="H125" s="252" t="s">
        <v>89</v>
      </c>
      <c r="I125" s="252"/>
      <c r="J125" s="252"/>
      <c r="K125" s="252"/>
      <c r="L125" s="252"/>
      <c r="M125" s="252"/>
      <c r="N125" s="133" t="e">
        <f>SUM(G$61:G$66)*1000/SUM($H$10:$I$12)</f>
        <v>#DIV/0!</v>
      </c>
      <c r="O125" s="48"/>
      <c r="P125" s="48"/>
      <c r="Q125" s="57"/>
      <c r="R125" s="57"/>
      <c r="S125" s="57"/>
      <c r="T125" s="57"/>
      <c r="U125" s="57"/>
      <c r="V125" s="55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</row>
    <row r="126" spans="1:35">
      <c r="A126" s="252" t="s">
        <v>159</v>
      </c>
      <c r="B126" s="252"/>
      <c r="C126" s="252"/>
      <c r="D126" s="252"/>
      <c r="E126" s="252"/>
      <c r="F126" s="252"/>
      <c r="G126" s="131" t="e">
        <f>(M38+M39)*1000/(I17+I16)</f>
        <v>#DIV/0!</v>
      </c>
      <c r="H126" s="252" t="s">
        <v>90</v>
      </c>
      <c r="I126" s="252"/>
      <c r="J126" s="252"/>
      <c r="K126" s="252"/>
      <c r="L126" s="252"/>
      <c r="M126" s="252"/>
      <c r="N126" s="133" t="e">
        <f>SUM(H$61:H$66)*1000/SUM($H$10:$I$12)</f>
        <v>#DIV/0!</v>
      </c>
      <c r="O126" s="48"/>
      <c r="P126" s="48"/>
      <c r="Q126" s="57"/>
      <c r="R126" s="57"/>
      <c r="S126" s="57"/>
      <c r="T126" s="57"/>
      <c r="U126" s="57"/>
      <c r="V126" s="55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</row>
    <row r="127" spans="1:35">
      <c r="A127" s="252" t="s">
        <v>160</v>
      </c>
      <c r="B127" s="252"/>
      <c r="C127" s="252"/>
      <c r="D127" s="252"/>
      <c r="E127" s="252"/>
      <c r="F127" s="252"/>
      <c r="G127" s="131" t="e">
        <f>(N38+N39)*1000/I18</f>
        <v>#DIV/0!</v>
      </c>
      <c r="H127" s="252" t="s">
        <v>91</v>
      </c>
      <c r="I127" s="252"/>
      <c r="J127" s="252"/>
      <c r="K127" s="252"/>
      <c r="L127" s="252"/>
      <c r="M127" s="252"/>
      <c r="N127" s="133" t="e">
        <f>SUM(I$61:I$66)*1000/SUM($H$10:$I$12)</f>
        <v>#DIV/0!</v>
      </c>
      <c r="O127" s="48"/>
      <c r="P127" s="48"/>
      <c r="Q127" s="57"/>
      <c r="R127" s="57"/>
      <c r="S127" s="57"/>
      <c r="T127" s="57"/>
      <c r="U127" s="57"/>
      <c r="V127" s="55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</row>
    <row r="128" spans="1:35">
      <c r="A128" s="252" t="s">
        <v>161</v>
      </c>
      <c r="B128" s="252"/>
      <c r="C128" s="252"/>
      <c r="D128" s="252"/>
      <c r="E128" s="252"/>
      <c r="F128" s="252"/>
      <c r="G128" s="131" t="e">
        <f>(O38+O39)*1000/I19</f>
        <v>#DIV/0!</v>
      </c>
      <c r="H128" s="252" t="s">
        <v>162</v>
      </c>
      <c r="I128" s="252"/>
      <c r="J128" s="252"/>
      <c r="K128" s="252"/>
      <c r="L128" s="252"/>
      <c r="M128" s="252"/>
      <c r="N128" s="133" t="e">
        <f>SUM(J$61:J$66)*1000/SUM($H$10:$I$12)</f>
        <v>#DIV/0!</v>
      </c>
      <c r="O128" s="48"/>
      <c r="P128" s="48"/>
      <c r="Q128" s="57"/>
      <c r="R128" s="57"/>
      <c r="S128" s="57"/>
      <c r="T128" s="57"/>
      <c r="U128" s="57"/>
      <c r="V128" s="55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</row>
    <row r="129" spans="1:35">
      <c r="A129" s="252" t="s">
        <v>163</v>
      </c>
      <c r="B129" s="252"/>
      <c r="C129" s="252"/>
      <c r="D129" s="252"/>
      <c r="E129" s="252"/>
      <c r="F129" s="252"/>
      <c r="G129" s="131" t="e">
        <f>(P38+P39)*1000/I20</f>
        <v>#DIV/0!</v>
      </c>
      <c r="H129" s="252" t="s">
        <v>93</v>
      </c>
      <c r="I129" s="252"/>
      <c r="J129" s="252"/>
      <c r="K129" s="252"/>
      <c r="L129" s="252"/>
      <c r="M129" s="252"/>
      <c r="N129" s="133" t="e">
        <f>SUM(K$61:K$66)*1000/SUM($H$10:$I$12)</f>
        <v>#DIV/0!</v>
      </c>
      <c r="O129" s="48"/>
      <c r="P129" s="48"/>
      <c r="Q129" s="57"/>
      <c r="R129" s="57"/>
      <c r="S129" s="57"/>
      <c r="T129" s="57"/>
      <c r="U129" s="57"/>
      <c r="V129" s="55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</row>
    <row r="130" spans="1:35">
      <c r="A130" s="252" t="s">
        <v>164</v>
      </c>
      <c r="B130" s="252"/>
      <c r="C130" s="252"/>
      <c r="D130" s="252"/>
      <c r="E130" s="252"/>
      <c r="F130" s="252"/>
      <c r="G130" s="131" t="e">
        <f>(Q38+Q39)*1000/I21</f>
        <v>#DIV/0!</v>
      </c>
      <c r="H130" s="263" t="s">
        <v>176</v>
      </c>
      <c r="I130" s="264"/>
      <c r="J130" s="264"/>
      <c r="K130" s="264"/>
      <c r="L130" s="264"/>
      <c r="M130" s="264"/>
      <c r="N130" s="264"/>
      <c r="O130" s="264"/>
      <c r="P130" s="265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</row>
    <row r="131" spans="1:35">
      <c r="A131" s="252" t="s">
        <v>165</v>
      </c>
      <c r="B131" s="252"/>
      <c r="C131" s="252"/>
      <c r="D131" s="252"/>
      <c r="E131" s="252"/>
      <c r="F131" s="252"/>
      <c r="G131" s="131" t="e">
        <f>(R38+R39)*1000/I22</f>
        <v>#DIV/0!</v>
      </c>
      <c r="H131" s="268" t="s">
        <v>85</v>
      </c>
      <c r="I131" s="268"/>
      <c r="J131" s="268"/>
      <c r="K131" s="268"/>
      <c r="L131" s="268"/>
      <c r="M131" s="268"/>
      <c r="N131" s="1" t="e">
        <f>SUM(C61:C66)/SUM(D38:E39)*1000</f>
        <v>#DIV/0!</v>
      </c>
      <c r="O131" s="48"/>
      <c r="P131" s="48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</row>
    <row r="132" spans="1:35">
      <c r="A132" s="252" t="s">
        <v>166</v>
      </c>
      <c r="B132" s="252"/>
      <c r="C132" s="252"/>
      <c r="D132" s="252"/>
      <c r="E132" s="252"/>
      <c r="F132" s="252"/>
      <c r="G132" s="131" t="e">
        <f>(S38+S39)*1000/I23</f>
        <v>#DIV/0!</v>
      </c>
      <c r="H132" s="267" t="s">
        <v>86</v>
      </c>
      <c r="I132" s="267"/>
      <c r="J132" s="267"/>
      <c r="K132" s="267"/>
      <c r="L132" s="267"/>
      <c r="M132" s="267"/>
      <c r="N132" s="2" t="e">
        <f>SUM(D61:D66)/SUM(D38:E39)*1000</f>
        <v>#DIV/0!</v>
      </c>
      <c r="O132" s="48"/>
      <c r="P132" s="48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</row>
    <row r="133" spans="1:35">
      <c r="A133" s="266" t="s">
        <v>279</v>
      </c>
      <c r="B133" s="266"/>
      <c r="C133" s="266"/>
      <c r="D133" s="266"/>
      <c r="E133" s="266"/>
      <c r="F133" s="266"/>
      <c r="G133" s="147" t="e">
        <f>(T38+T39)*1000/I24</f>
        <v>#DIV/0!</v>
      </c>
      <c r="H133" s="267" t="s">
        <v>155</v>
      </c>
      <c r="I133" s="267"/>
      <c r="J133" s="267"/>
      <c r="K133" s="267"/>
      <c r="L133" s="267"/>
      <c r="M133" s="267"/>
      <c r="N133" s="2" t="e">
        <f>SUM(E61:E66)/SUM(D38:E39)*1000</f>
        <v>#DIV/0!</v>
      </c>
      <c r="O133" s="48"/>
      <c r="P133" s="48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</row>
    <row r="134" spans="1:35">
      <c r="A134" s="266" t="s">
        <v>167</v>
      </c>
      <c r="B134" s="266"/>
      <c r="C134" s="266"/>
      <c r="D134" s="266"/>
      <c r="E134" s="266"/>
      <c r="F134" s="266"/>
      <c r="G134" s="147" t="e">
        <f>SUM(G125:G133)*5/1000</f>
        <v>#DIV/0!</v>
      </c>
      <c r="H134" s="267" t="s">
        <v>157</v>
      </c>
      <c r="I134" s="267"/>
      <c r="J134" s="267"/>
      <c r="K134" s="267"/>
      <c r="L134" s="267"/>
      <c r="M134" s="267"/>
      <c r="N134" s="2" t="e">
        <f>SUM(F61:F66)/SUM(D38:E39)*1000</f>
        <v>#DIV/0!</v>
      </c>
      <c r="O134" s="48"/>
      <c r="P134" s="48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</row>
    <row r="135" spans="1:35">
      <c r="A135" s="252" t="s">
        <v>168</v>
      </c>
      <c r="B135" s="252"/>
      <c r="C135" s="252"/>
      <c r="D135" s="252"/>
      <c r="E135" s="252"/>
      <c r="F135" s="252"/>
      <c r="G135" s="131" t="e">
        <f>(D38+D39)/(E38+E39)</f>
        <v>#DIV/0!</v>
      </c>
      <c r="H135" s="267" t="s">
        <v>89</v>
      </c>
      <c r="I135" s="267"/>
      <c r="J135" s="267"/>
      <c r="K135" s="267"/>
      <c r="L135" s="267"/>
      <c r="M135" s="267"/>
      <c r="N135" s="2" t="e">
        <f>SUM(G61:G66)/SUM(D38:E39)*1000</f>
        <v>#DIV/0!</v>
      </c>
      <c r="O135" s="48"/>
      <c r="P135" s="48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</row>
    <row r="136" spans="1:35">
      <c r="A136" s="252" t="s">
        <v>169</v>
      </c>
      <c r="B136" s="252"/>
      <c r="C136" s="252"/>
      <c r="D136" s="252"/>
      <c r="E136" s="252"/>
      <c r="F136" s="252"/>
      <c r="G136" s="131" t="e">
        <f>G134*(E38+E39)/SUM(D38:E39)</f>
        <v>#DIV/0!</v>
      </c>
      <c r="H136" s="267" t="s">
        <v>90</v>
      </c>
      <c r="I136" s="267"/>
      <c r="J136" s="267"/>
      <c r="K136" s="267"/>
      <c r="L136" s="267"/>
      <c r="M136" s="267"/>
      <c r="N136" s="2" t="e">
        <f>SUM(H61:H66)/SUM(D38:E39)*1000</f>
        <v>#DIV/0!</v>
      </c>
      <c r="O136" s="48"/>
      <c r="P136" s="48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</row>
    <row r="137" spans="1:35">
      <c r="A137" s="252" t="s">
        <v>170</v>
      </c>
      <c r="B137" s="252"/>
      <c r="C137" s="252"/>
      <c r="D137" s="252"/>
      <c r="E137" s="252"/>
      <c r="F137" s="252"/>
      <c r="G137" s="131" t="e">
        <f>(G123-N113)/10</f>
        <v>#DIV/0!</v>
      </c>
      <c r="H137" s="267" t="s">
        <v>91</v>
      </c>
      <c r="I137" s="267"/>
      <c r="J137" s="267"/>
      <c r="K137" s="267"/>
      <c r="L137" s="267"/>
      <c r="M137" s="267"/>
      <c r="N137" s="2" t="e">
        <f>SUM(I61:I66)/SUM(D38:E39)*1000</f>
        <v>#DIV/0!</v>
      </c>
      <c r="O137" s="48"/>
      <c r="P137" s="48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</row>
    <row r="138" spans="1:35">
      <c r="A138" s="252" t="s">
        <v>274</v>
      </c>
      <c r="B138" s="252"/>
      <c r="C138" s="252"/>
      <c r="D138" s="252"/>
      <c r="E138" s="252"/>
      <c r="F138" s="252"/>
      <c r="G138" s="131" t="e">
        <f>SUM(AA38:AA39)/($J$32)%</f>
        <v>#DIV/0!</v>
      </c>
      <c r="H138" s="267" t="s">
        <v>162</v>
      </c>
      <c r="I138" s="267"/>
      <c r="J138" s="267"/>
      <c r="K138" s="267"/>
      <c r="L138" s="267"/>
      <c r="M138" s="267"/>
      <c r="N138" s="2" t="e">
        <f>SUM(J61:J66)/SUM(D38:E39)*1000</f>
        <v>#DIV/0!</v>
      </c>
      <c r="O138" s="48"/>
      <c r="P138" s="48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</row>
    <row r="139" spans="1:35" ht="16.5" thickBot="1">
      <c r="A139" s="252" t="s">
        <v>275</v>
      </c>
      <c r="B139" s="252"/>
      <c r="C139" s="252"/>
      <c r="D139" s="252"/>
      <c r="E139" s="252"/>
      <c r="F139" s="252"/>
      <c r="G139" s="131" t="e">
        <f>SUM(AB38:AB39)/($J$32)%</f>
        <v>#DIV/0!</v>
      </c>
      <c r="H139" s="269" t="s">
        <v>93</v>
      </c>
      <c r="I139" s="269"/>
      <c r="J139" s="269"/>
      <c r="K139" s="269"/>
      <c r="L139" s="269"/>
      <c r="M139" s="269"/>
      <c r="N139" s="52" t="e">
        <f>SUM(K61:K66)/SUM(D38:E39)*1000</f>
        <v>#DIV/0!</v>
      </c>
      <c r="O139" s="50"/>
      <c r="P139" s="50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</row>
    <row r="140" spans="1:35">
      <c r="A140" s="252" t="s">
        <v>209</v>
      </c>
      <c r="B140" s="252"/>
      <c r="C140" s="252"/>
      <c r="D140" s="252"/>
      <c r="E140" s="252"/>
      <c r="F140" s="252"/>
      <c r="G140" s="131">
        <f>SUM(AF37:AF38)-SUM(AE37:AE38)</f>
        <v>0</v>
      </c>
      <c r="H140" s="270" t="s">
        <v>271</v>
      </c>
      <c r="I140" s="271"/>
      <c r="J140" s="271"/>
      <c r="K140" s="271"/>
      <c r="L140" s="271"/>
      <c r="M140" s="271"/>
      <c r="N140" s="135" t="e">
        <f>SUM(E$56:E$57)*1000/SUM(H12:I12)</f>
        <v>#DIV/0!</v>
      </c>
      <c r="O140" s="135" t="e">
        <f>(E56/H12)*1000</f>
        <v>#DIV/0!</v>
      </c>
      <c r="P140" s="136" t="e">
        <f>(E$57/I12)*1000</f>
        <v>#DIV/0!</v>
      </c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</row>
    <row r="141" spans="1:35">
      <c r="A141" s="146"/>
      <c r="B141" s="146"/>
      <c r="C141" s="146"/>
      <c r="D141" s="146"/>
      <c r="E141" s="146"/>
      <c r="F141" s="146"/>
      <c r="G141" s="146"/>
      <c r="H141" s="272" t="s">
        <v>187</v>
      </c>
      <c r="I141" s="273"/>
      <c r="J141" s="273"/>
      <c r="K141" s="273"/>
      <c r="L141" s="273"/>
      <c r="M141" s="273"/>
      <c r="N141" s="131" t="e">
        <f>SUM(F$56:G$57)/SUM(H13:I14)*1000</f>
        <v>#DIV/0!</v>
      </c>
      <c r="O141" s="131" t="e">
        <f>(F56+G56)/(H13+H14)*1000</f>
        <v>#DIV/0!</v>
      </c>
      <c r="P141" s="137" t="e">
        <f>(F$57+G57)/(I13+I14)*1000</f>
        <v>#DIV/0!</v>
      </c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</row>
    <row r="142" spans="1:35">
      <c r="A142" s="146"/>
      <c r="B142" s="146"/>
      <c r="C142" s="146"/>
      <c r="D142" s="146"/>
      <c r="E142" s="146"/>
      <c r="F142" s="146"/>
      <c r="G142" s="146"/>
      <c r="H142" s="272" t="s">
        <v>188</v>
      </c>
      <c r="I142" s="273"/>
      <c r="J142" s="273"/>
      <c r="K142" s="273"/>
      <c r="L142" s="273"/>
      <c r="M142" s="273"/>
      <c r="N142" s="131" t="e">
        <f>SUM(H$56:H$57)/SUM(H15:I15)*1000</f>
        <v>#DIV/0!</v>
      </c>
      <c r="O142" s="131" t="e">
        <f>(H56/H15)*1000</f>
        <v>#DIV/0!</v>
      </c>
      <c r="P142" s="137" t="e">
        <f>(H$57/I15)*1000</f>
        <v>#DIV/0!</v>
      </c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</row>
    <row r="143" spans="1:35">
      <c r="A143" s="146"/>
      <c r="B143" s="146"/>
      <c r="C143" s="146"/>
      <c r="D143" s="146"/>
      <c r="E143" s="146"/>
      <c r="F143" s="146"/>
      <c r="G143" s="146"/>
      <c r="H143" s="272" t="s">
        <v>189</v>
      </c>
      <c r="I143" s="273"/>
      <c r="J143" s="273"/>
      <c r="K143" s="273"/>
      <c r="L143" s="273"/>
      <c r="M143" s="273"/>
      <c r="N143" s="131" t="e">
        <f>SUM(I$56:J$57)/SUM(H16:I17)*1000</f>
        <v>#DIV/0!</v>
      </c>
      <c r="O143" s="131" t="e">
        <f>(I56+J56)/(H16+H17)*1000</f>
        <v>#DIV/0!</v>
      </c>
      <c r="P143" s="137" t="e">
        <f>(I57+J57)/(I16+I17)*1000</f>
        <v>#DIV/0!</v>
      </c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</row>
    <row r="144" spans="1:35">
      <c r="A144" s="146"/>
      <c r="B144" s="146"/>
      <c r="C144" s="146"/>
      <c r="D144" s="146"/>
      <c r="E144" s="146"/>
      <c r="F144" s="146"/>
      <c r="G144" s="146"/>
      <c r="H144" s="272" t="s">
        <v>190</v>
      </c>
      <c r="I144" s="273"/>
      <c r="J144" s="273"/>
      <c r="K144" s="273"/>
      <c r="L144" s="273"/>
      <c r="M144" s="273"/>
      <c r="N144" s="131" t="e">
        <f>SUM(K$56:K$57)/SUM(H18:I18)*1000</f>
        <v>#DIV/0!</v>
      </c>
      <c r="O144" s="131" t="e">
        <f>(K56/H18)*1000</f>
        <v>#DIV/0!</v>
      </c>
      <c r="P144" s="137" t="e">
        <f>(K57/I18)*1000</f>
        <v>#DIV/0!</v>
      </c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</row>
    <row r="145" spans="1:35">
      <c r="A145" s="146"/>
      <c r="B145" s="146"/>
      <c r="C145" s="146"/>
      <c r="D145" s="146"/>
      <c r="E145" s="146"/>
      <c r="F145" s="146"/>
      <c r="G145" s="146"/>
      <c r="H145" s="272" t="s">
        <v>191</v>
      </c>
      <c r="I145" s="273"/>
      <c r="J145" s="273"/>
      <c r="K145" s="273"/>
      <c r="L145" s="273"/>
      <c r="M145" s="273"/>
      <c r="N145" s="131" t="e">
        <f>SUM(L$56:L$57)/SUM(H19:I19)*1000</f>
        <v>#DIV/0!</v>
      </c>
      <c r="O145" s="131" t="e">
        <f>(L56/H19)*1000</f>
        <v>#DIV/0!</v>
      </c>
      <c r="P145" s="137" t="e">
        <f>(L57/I19)*1000</f>
        <v>#DIV/0!</v>
      </c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</row>
    <row r="146" spans="1:35">
      <c r="A146" s="146"/>
      <c r="B146" s="146"/>
      <c r="C146" s="146"/>
      <c r="D146" s="146"/>
      <c r="E146" s="146"/>
      <c r="F146" s="146"/>
      <c r="G146" s="146"/>
      <c r="H146" s="272" t="s">
        <v>192</v>
      </c>
      <c r="I146" s="273"/>
      <c r="J146" s="273"/>
      <c r="K146" s="273"/>
      <c r="L146" s="273"/>
      <c r="M146" s="273"/>
      <c r="N146" s="131" t="e">
        <f>SUM(M$56:M$57)/SUM(H20:I20)*1000</f>
        <v>#DIV/0!</v>
      </c>
      <c r="O146" s="131" t="e">
        <f>(M56/H20)*1000</f>
        <v>#DIV/0!</v>
      </c>
      <c r="P146" s="137" t="e">
        <f>(M57/I20)*1000</f>
        <v>#DIV/0!</v>
      </c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</row>
    <row r="147" spans="1:35">
      <c r="A147" s="146"/>
      <c r="B147" s="146"/>
      <c r="C147" s="146"/>
      <c r="D147" s="146"/>
      <c r="E147" s="146"/>
      <c r="F147" s="146"/>
      <c r="G147" s="146"/>
      <c r="H147" s="272" t="s">
        <v>193</v>
      </c>
      <c r="I147" s="273"/>
      <c r="J147" s="273"/>
      <c r="K147" s="273"/>
      <c r="L147" s="273"/>
      <c r="M147" s="273"/>
      <c r="N147" s="131" t="e">
        <f>SUM(N$56:N$57)/SUM(H21:I21)*1000</f>
        <v>#DIV/0!</v>
      </c>
      <c r="O147" s="131" t="e">
        <f>(N56/H21)*1000</f>
        <v>#DIV/0!</v>
      </c>
      <c r="P147" s="137" t="e">
        <f>(N57/I21)*1000</f>
        <v>#DIV/0!</v>
      </c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</row>
    <row r="148" spans="1:35">
      <c r="A148" s="146"/>
      <c r="B148" s="146"/>
      <c r="C148" s="146"/>
      <c r="D148" s="146"/>
      <c r="E148" s="146"/>
      <c r="F148" s="146"/>
      <c r="G148" s="146"/>
      <c r="H148" s="272" t="s">
        <v>194</v>
      </c>
      <c r="I148" s="273"/>
      <c r="J148" s="273"/>
      <c r="K148" s="273"/>
      <c r="L148" s="273"/>
      <c r="M148" s="273"/>
      <c r="N148" s="131" t="e">
        <f>SUM(O$56:O$57)/SUM(H22:I22)*1000</f>
        <v>#DIV/0!</v>
      </c>
      <c r="O148" s="131" t="e">
        <f>(O56/H22)*1000</f>
        <v>#DIV/0!</v>
      </c>
      <c r="P148" s="137" t="e">
        <f>(O57/I22)*1000</f>
        <v>#DIV/0!</v>
      </c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</row>
    <row r="149" spans="1:35">
      <c r="A149" s="146"/>
      <c r="B149" s="146"/>
      <c r="C149" s="146"/>
      <c r="D149" s="146"/>
      <c r="E149" s="146"/>
      <c r="F149" s="146"/>
      <c r="G149" s="146"/>
      <c r="H149" s="272" t="s">
        <v>195</v>
      </c>
      <c r="I149" s="273"/>
      <c r="J149" s="273"/>
      <c r="K149" s="273"/>
      <c r="L149" s="273"/>
      <c r="M149" s="273"/>
      <c r="N149" s="131" t="e">
        <f>SUM(P$56:P$57)/SUM(H23:I23)*1000</f>
        <v>#DIV/0!</v>
      </c>
      <c r="O149" s="131" t="e">
        <f>(P56/H23)*1000</f>
        <v>#DIV/0!</v>
      </c>
      <c r="P149" s="137" t="e">
        <f>(P57/I23)*1000</f>
        <v>#DIV/0!</v>
      </c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</row>
    <row r="150" spans="1:35">
      <c r="A150" s="146"/>
      <c r="B150" s="146"/>
      <c r="C150" s="146"/>
      <c r="D150" s="146"/>
      <c r="E150" s="146"/>
      <c r="F150" s="146"/>
      <c r="G150" s="146"/>
      <c r="H150" s="272" t="s">
        <v>196</v>
      </c>
      <c r="I150" s="273"/>
      <c r="J150" s="273"/>
      <c r="K150" s="273"/>
      <c r="L150" s="273"/>
      <c r="M150" s="273"/>
      <c r="N150" s="131" t="e">
        <f>SUM(Q$56:Q$57)/SUM(H24:I24)*1000</f>
        <v>#DIV/0!</v>
      </c>
      <c r="O150" s="131" t="e">
        <f>(Q56/H24)*1000</f>
        <v>#DIV/0!</v>
      </c>
      <c r="P150" s="137" t="e">
        <f>(Q57/I24)*1000</f>
        <v>#DIV/0!</v>
      </c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</row>
    <row r="151" spans="1:35">
      <c r="A151" s="146"/>
      <c r="B151" s="146"/>
      <c r="C151" s="146"/>
      <c r="D151" s="146"/>
      <c r="E151" s="146"/>
      <c r="F151" s="146"/>
      <c r="G151" s="146"/>
      <c r="H151" s="272" t="s">
        <v>197</v>
      </c>
      <c r="I151" s="273"/>
      <c r="J151" s="273"/>
      <c r="K151" s="273"/>
      <c r="L151" s="273"/>
      <c r="M151" s="273"/>
      <c r="N151" s="131" t="e">
        <f>SUM(R$56:R$57)/SUM(H25:I25)*1000</f>
        <v>#DIV/0!</v>
      </c>
      <c r="O151" s="131" t="e">
        <f>(R56/H25)*1000</f>
        <v>#DIV/0!</v>
      </c>
      <c r="P151" s="137" t="e">
        <f>(R57/I25)*1000</f>
        <v>#DIV/0!</v>
      </c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</row>
    <row r="152" spans="1:35">
      <c r="A152" s="146"/>
      <c r="B152" s="146"/>
      <c r="C152" s="146"/>
      <c r="D152" s="146"/>
      <c r="E152" s="146"/>
      <c r="F152" s="146"/>
      <c r="G152" s="146"/>
      <c r="H152" s="272" t="s">
        <v>198</v>
      </c>
      <c r="I152" s="273"/>
      <c r="J152" s="273"/>
      <c r="K152" s="273"/>
      <c r="L152" s="273"/>
      <c r="M152" s="273"/>
      <c r="N152" s="131" t="e">
        <f>SUM(S$56:S$57)/SUM(H26:I26)*1000</f>
        <v>#DIV/0!</v>
      </c>
      <c r="O152" s="131" t="e">
        <f>(S56/H26)*1000</f>
        <v>#DIV/0!</v>
      </c>
      <c r="P152" s="137" t="e">
        <f>(S57/I26)*1000</f>
        <v>#DIV/0!</v>
      </c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</row>
    <row r="153" spans="1:35">
      <c r="A153" s="146"/>
      <c r="B153" s="146"/>
      <c r="C153" s="146"/>
      <c r="D153" s="146"/>
      <c r="E153" s="146"/>
      <c r="F153" s="146"/>
      <c r="G153" s="146"/>
      <c r="H153" s="272" t="s">
        <v>199</v>
      </c>
      <c r="I153" s="273"/>
      <c r="J153" s="273"/>
      <c r="K153" s="273"/>
      <c r="L153" s="273"/>
      <c r="M153" s="273"/>
      <c r="N153" s="131" t="e">
        <f>SUM(T$56:T$57)/SUM(H27:I27)*1000</f>
        <v>#DIV/0!</v>
      </c>
      <c r="O153" s="131" t="e">
        <f>(T56/H27)*1000</f>
        <v>#DIV/0!</v>
      </c>
      <c r="P153" s="137" t="e">
        <f>(T57/I27)*1000</f>
        <v>#DIV/0!</v>
      </c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</row>
    <row r="154" spans="1:35">
      <c r="A154" s="146"/>
      <c r="B154" s="146"/>
      <c r="C154" s="146"/>
      <c r="D154" s="146"/>
      <c r="E154" s="146"/>
      <c r="F154" s="146"/>
      <c r="G154" s="146"/>
      <c r="H154" s="272" t="s">
        <v>200</v>
      </c>
      <c r="I154" s="273"/>
      <c r="J154" s="273"/>
      <c r="K154" s="273"/>
      <c r="L154" s="273"/>
      <c r="M154" s="273"/>
      <c r="N154" s="131" t="e">
        <f>SUM(U$56:U$57)/SUM(H28:I28)*1000</f>
        <v>#DIV/0!</v>
      </c>
      <c r="O154" s="131" t="e">
        <f>(U56/H28)*1000</f>
        <v>#DIV/0!</v>
      </c>
      <c r="P154" s="137" t="e">
        <f>(U57/I28)*1000</f>
        <v>#DIV/0!</v>
      </c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</row>
    <row r="155" spans="1:35">
      <c r="A155" s="146"/>
      <c r="B155" s="146"/>
      <c r="C155" s="146"/>
      <c r="D155" s="146"/>
      <c r="E155" s="146"/>
      <c r="F155" s="146"/>
      <c r="G155" s="146"/>
      <c r="H155" s="272" t="s">
        <v>201</v>
      </c>
      <c r="I155" s="273"/>
      <c r="J155" s="273"/>
      <c r="K155" s="273"/>
      <c r="L155" s="273"/>
      <c r="M155" s="273"/>
      <c r="N155" s="131" t="e">
        <f>SUM(V$56:V$57)/SUM(H29:I29)*1000</f>
        <v>#DIV/0!</v>
      </c>
      <c r="O155" s="131" t="e">
        <f>(V56/H29)*1000</f>
        <v>#DIV/0!</v>
      </c>
      <c r="P155" s="137" t="e">
        <f>(V57/I29)*1000</f>
        <v>#DIV/0!</v>
      </c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</row>
    <row r="156" spans="1:35">
      <c r="A156" s="146"/>
      <c r="B156" s="146"/>
      <c r="C156" s="146"/>
      <c r="D156" s="146"/>
      <c r="E156" s="146"/>
      <c r="F156" s="146"/>
      <c r="G156" s="146"/>
      <c r="H156" s="272" t="s">
        <v>202</v>
      </c>
      <c r="I156" s="273"/>
      <c r="J156" s="273"/>
      <c r="K156" s="273"/>
      <c r="L156" s="273"/>
      <c r="M156" s="273"/>
      <c r="N156" s="131" t="e">
        <f>SUM(W$56:W$57)/SUM(H30:I30)*1000</f>
        <v>#DIV/0!</v>
      </c>
      <c r="O156" s="131" t="e">
        <f>(W56/H30)*1000</f>
        <v>#DIV/0!</v>
      </c>
      <c r="P156" s="137" t="e">
        <f>(W57/I30)*1000</f>
        <v>#DIV/0!</v>
      </c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</row>
    <row r="157" spans="1:35" ht="16.5" thickBot="1">
      <c r="A157" s="146"/>
      <c r="B157" s="146"/>
      <c r="C157" s="146"/>
      <c r="D157" s="146"/>
      <c r="E157" s="146"/>
      <c r="F157" s="146"/>
      <c r="G157" s="146"/>
      <c r="H157" s="274" t="s">
        <v>203</v>
      </c>
      <c r="I157" s="275"/>
      <c r="J157" s="275"/>
      <c r="K157" s="275"/>
      <c r="L157" s="275"/>
      <c r="M157" s="275"/>
      <c r="N157" s="138" t="e">
        <f>SUM(X$56:X$57)/SUM(H31:I31)*1000</f>
        <v>#DIV/0!</v>
      </c>
      <c r="O157" s="138" t="e">
        <f>(X56/H31)*1000</f>
        <v>#DIV/0!</v>
      </c>
      <c r="P157" s="139" t="e">
        <f>(X57/I31)*1000</f>
        <v>#DIV/0!</v>
      </c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</row>
    <row r="158" spans="1:35">
      <c r="A158" s="146"/>
      <c r="B158" s="146"/>
      <c r="C158" s="146"/>
      <c r="D158" s="146"/>
      <c r="E158" s="146"/>
      <c r="F158" s="146"/>
      <c r="G158" s="146"/>
      <c r="H158" s="276" t="s">
        <v>210</v>
      </c>
      <c r="I158" s="277"/>
      <c r="J158" s="277"/>
      <c r="K158" s="277"/>
      <c r="L158" s="277"/>
      <c r="M158" s="278"/>
      <c r="N158" s="53" t="s">
        <v>205</v>
      </c>
      <c r="O158" s="53" t="s">
        <v>206</v>
      </c>
      <c r="P158" s="53" t="s">
        <v>207</v>
      </c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</row>
    <row r="159" spans="1:35" ht="19.5" customHeight="1">
      <c r="A159" s="146"/>
      <c r="B159" s="146"/>
      <c r="C159" s="146"/>
      <c r="D159" s="146"/>
      <c r="E159" s="146"/>
      <c r="F159" s="146"/>
      <c r="G159" s="146"/>
      <c r="H159" s="273" t="s">
        <v>208</v>
      </c>
      <c r="I159" s="273"/>
      <c r="J159" s="273"/>
      <c r="K159" s="273"/>
      <c r="L159" s="273"/>
      <c r="M159" s="273"/>
      <c r="N159" s="131" t="e">
        <f>SUM(C$61:C$66)/SUM($C$56:$E$57)%</f>
        <v>#DIV/0!</v>
      </c>
      <c r="O159" s="131" t="e">
        <f>SUM(C$61:C$62,C$64:C$65)/SUM($C$56:$D$57)%</f>
        <v>#DIV/0!</v>
      </c>
      <c r="P159" s="131" t="e">
        <f>SUM(C$61+C$64)/SUM($C$56:$C$57)%</f>
        <v>#DIV/0!</v>
      </c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</row>
    <row r="160" spans="1:35">
      <c r="A160" s="146"/>
      <c r="B160" s="146"/>
      <c r="C160" s="146"/>
      <c r="D160" s="146"/>
      <c r="E160" s="146"/>
      <c r="F160" s="146"/>
      <c r="G160" s="146"/>
      <c r="H160" s="273" t="s">
        <v>211</v>
      </c>
      <c r="I160" s="273"/>
      <c r="J160" s="273"/>
      <c r="K160" s="273"/>
      <c r="L160" s="273"/>
      <c r="M160" s="273"/>
      <c r="N160" s="131" t="e">
        <f>SUM(D$61:D$66)/SUM($C$56:$E$57)%</f>
        <v>#DIV/0!</v>
      </c>
      <c r="O160" s="131" t="e">
        <f>SUM(D$61:D$62,D$64:D$65)/SUM($C$56:$D$57)%</f>
        <v>#DIV/0!</v>
      </c>
      <c r="P160" s="131" t="e">
        <f>SUM(D$61+D$64)/SUM($C$56:$C$57)%</f>
        <v>#DIV/0!</v>
      </c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</row>
    <row r="161" spans="1:35">
      <c r="A161" s="146"/>
      <c r="B161" s="146"/>
      <c r="C161" s="146"/>
      <c r="D161" s="146"/>
      <c r="E161" s="146"/>
      <c r="F161" s="146"/>
      <c r="G161" s="146"/>
      <c r="H161" s="273" t="s">
        <v>212</v>
      </c>
      <c r="I161" s="273"/>
      <c r="J161" s="273"/>
      <c r="K161" s="273"/>
      <c r="L161" s="273"/>
      <c r="M161" s="273"/>
      <c r="N161" s="131" t="e">
        <f>SUM(E$61:E$66)/SUM($C$56:$E$57)%</f>
        <v>#DIV/0!</v>
      </c>
      <c r="O161" s="131" t="e">
        <f>SUM(E$61:E$62,E$64:E$65)/SUM($C$56:$D$57)%</f>
        <v>#DIV/0!</v>
      </c>
      <c r="P161" s="131" t="e">
        <f>SUM(E$61+E$64)/SUM($C$56:$C$57)%</f>
        <v>#DIV/0!</v>
      </c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</row>
    <row r="162" spans="1:35">
      <c r="A162" s="146"/>
      <c r="B162" s="146"/>
      <c r="C162" s="146"/>
      <c r="D162" s="146"/>
      <c r="E162" s="146"/>
      <c r="F162" s="146"/>
      <c r="G162" s="146"/>
      <c r="H162" s="273" t="s">
        <v>213</v>
      </c>
      <c r="I162" s="273"/>
      <c r="J162" s="273"/>
      <c r="K162" s="273"/>
      <c r="L162" s="273"/>
      <c r="M162" s="273"/>
      <c r="N162" s="131" t="e">
        <f>SUM(F$61:F$66)/SUM($C$56:$E$57)%</f>
        <v>#DIV/0!</v>
      </c>
      <c r="O162" s="131" t="e">
        <f>SUM(F$61:F$62,F$64:F$65)/SUM($C$56:$D$57)%</f>
        <v>#DIV/0!</v>
      </c>
      <c r="P162" s="131" t="e">
        <f>SUM(F$61+F$64)/SUM($C$56:$C$57)%</f>
        <v>#DIV/0!</v>
      </c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</row>
    <row r="163" spans="1:35">
      <c r="A163" s="146"/>
      <c r="B163" s="146"/>
      <c r="C163" s="146"/>
      <c r="D163" s="146"/>
      <c r="E163" s="146"/>
      <c r="F163" s="146"/>
      <c r="G163" s="146"/>
      <c r="H163" s="273" t="s">
        <v>214</v>
      </c>
      <c r="I163" s="273"/>
      <c r="J163" s="273"/>
      <c r="K163" s="273"/>
      <c r="L163" s="273"/>
      <c r="M163" s="273"/>
      <c r="N163" s="131" t="e">
        <f>SUM(G$61:G$66)/SUM($C$56:$E$57)%</f>
        <v>#DIV/0!</v>
      </c>
      <c r="O163" s="131" t="e">
        <f>SUM(G$61:G$62,G$64:G$65)/SUM($C$56:$D$57)%</f>
        <v>#DIV/0!</v>
      </c>
      <c r="P163" s="131" t="e">
        <f>SUM(G$61+G$64)/SUM($C$56:$C$57)%</f>
        <v>#DIV/0!</v>
      </c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</row>
    <row r="164" spans="1:35">
      <c r="A164" s="146"/>
      <c r="B164" s="146"/>
      <c r="C164" s="146"/>
      <c r="D164" s="146"/>
      <c r="E164" s="146"/>
      <c r="F164" s="146"/>
      <c r="G164" s="146"/>
      <c r="H164" s="273" t="s">
        <v>215</v>
      </c>
      <c r="I164" s="273"/>
      <c r="J164" s="273"/>
      <c r="K164" s="273"/>
      <c r="L164" s="273"/>
      <c r="M164" s="273"/>
      <c r="N164" s="131" t="e">
        <f>SUM(H$61:H$66)/SUM($C$56:$E$57)%</f>
        <v>#DIV/0!</v>
      </c>
      <c r="O164" s="131" t="e">
        <f>SUM(H$61:H$62,H$64:H$65)/SUM($C$56:$D$57)%</f>
        <v>#DIV/0!</v>
      </c>
      <c r="P164" s="131" t="e">
        <f>SUM(H$61+H$64)/SUM($C$56:$C$57)%</f>
        <v>#DIV/0!</v>
      </c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</row>
    <row r="165" spans="1:35">
      <c r="A165" s="146"/>
      <c r="B165" s="146"/>
      <c r="C165" s="146"/>
      <c r="D165" s="146"/>
      <c r="E165" s="146"/>
      <c r="F165" s="146"/>
      <c r="G165" s="146"/>
      <c r="H165" s="273" t="s">
        <v>216</v>
      </c>
      <c r="I165" s="273"/>
      <c r="J165" s="273"/>
      <c r="K165" s="273"/>
      <c r="L165" s="273"/>
      <c r="M165" s="273"/>
      <c r="N165" s="131" t="e">
        <f>SUM(I$61:I$66)/SUM($C$56:$E$57)%</f>
        <v>#DIV/0!</v>
      </c>
      <c r="O165" s="131" t="e">
        <f>SUM(I$61:I$62,I$64:I$65)/SUM($C$56:$D$57)%</f>
        <v>#DIV/0!</v>
      </c>
      <c r="P165" s="131" t="e">
        <f>SUM(I$61+I$64)/SUM($C$56:$C$57)%</f>
        <v>#DIV/0!</v>
      </c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</row>
    <row r="166" spans="1:35">
      <c r="A166" s="146"/>
      <c r="B166" s="146"/>
      <c r="C166" s="146"/>
      <c r="D166" s="146"/>
      <c r="E166" s="146"/>
      <c r="F166" s="146"/>
      <c r="G166" s="146"/>
      <c r="H166" s="273" t="s">
        <v>217</v>
      </c>
      <c r="I166" s="273"/>
      <c r="J166" s="273"/>
      <c r="K166" s="273"/>
      <c r="L166" s="273"/>
      <c r="M166" s="273"/>
      <c r="N166" s="131" t="e">
        <f>SUM(J$61:J$66)/SUM($C$56:$E$57)%</f>
        <v>#DIV/0!</v>
      </c>
      <c r="O166" s="131" t="e">
        <f>SUM(J$61:J$62,J$64:J$65)/SUM($C$56:$D$57)%</f>
        <v>#DIV/0!</v>
      </c>
      <c r="P166" s="131" t="e">
        <f>SUM(J$61+J$64)/SUM($C$56:$C$57)%</f>
        <v>#DIV/0!</v>
      </c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</row>
    <row r="167" spans="1:35">
      <c r="A167" s="146"/>
      <c r="B167" s="146"/>
      <c r="C167" s="146"/>
      <c r="D167" s="146"/>
      <c r="E167" s="146"/>
      <c r="F167" s="146"/>
      <c r="G167" s="146"/>
      <c r="H167" s="273" t="s">
        <v>218</v>
      </c>
      <c r="I167" s="273"/>
      <c r="J167" s="273"/>
      <c r="K167" s="273"/>
      <c r="L167" s="273"/>
      <c r="M167" s="273"/>
      <c r="N167" s="131" t="e">
        <f>SUM(K$61:K$66)/SUM($C$56:$E$57)%</f>
        <v>#DIV/0!</v>
      </c>
      <c r="O167" s="131" t="e">
        <f>SUM(K$61:K$62,K$64:K$65)/SUM($C$56:$D$57)%</f>
        <v>#DIV/0!</v>
      </c>
      <c r="P167" s="131" t="e">
        <f>SUM(K$61+K$64)/SUM($C$56:$C$57)%</f>
        <v>#DIV/0!</v>
      </c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</row>
    <row r="168" spans="1:3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</row>
    <row r="169" spans="1:3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</row>
    <row r="170" spans="1:3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</row>
    <row r="171" spans="1:3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</row>
    <row r="172" spans="1:3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</row>
    <row r="173" spans="1:3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</row>
    <row r="174" spans="1:3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</row>
    <row r="175" spans="1:3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</row>
    <row r="176" spans="1:3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</row>
    <row r="177" spans="1:3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</row>
    <row r="178" spans="1:3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</row>
    <row r="179" spans="1:3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</row>
  </sheetData>
  <sheetProtection algorithmName="SHA-512" hashValue="Z8FlXq9pfL0tNxVqDBa+qlLZCP5z51qWfxM+fqtTMm9eJVzVCMX1cVyKhtS1Xh5zfRyETgYyWs1eUVUK9Q5huA==" saltValue="61ZPors/HEUBQyI6QUVAgA==" spinCount="100000" sheet="1" objects="1" scenarios="1"/>
  <protectedRanges>
    <protectedRange password="CE28" sqref="D11:D14 D24:D31 G11:G14 G24:G31" name="Range2_1"/>
    <protectedRange password="CE28" sqref="F63:G63 F65:G66 I63 I65:I66" name="Range7"/>
  </protectedRanges>
  <mergeCells count="195">
    <mergeCell ref="H167:M167"/>
    <mergeCell ref="H162:M162"/>
    <mergeCell ref="H163:M163"/>
    <mergeCell ref="H164:M164"/>
    <mergeCell ref="H144:M144"/>
    <mergeCell ref="H145:M145"/>
    <mergeCell ref="H146:M146"/>
    <mergeCell ref="H165:M165"/>
    <mergeCell ref="H166:M166"/>
    <mergeCell ref="H156:M156"/>
    <mergeCell ref="H157:M157"/>
    <mergeCell ref="H158:M158"/>
    <mergeCell ref="H159:M159"/>
    <mergeCell ref="H160:M160"/>
    <mergeCell ref="H161:M161"/>
    <mergeCell ref="H153:M153"/>
    <mergeCell ref="H154:M154"/>
    <mergeCell ref="H155:M155"/>
    <mergeCell ref="H141:M141"/>
    <mergeCell ref="H142:M142"/>
    <mergeCell ref="H143:M143"/>
    <mergeCell ref="H150:M150"/>
    <mergeCell ref="H151:M151"/>
    <mergeCell ref="H152:M152"/>
    <mergeCell ref="A138:F138"/>
    <mergeCell ref="H138:M138"/>
    <mergeCell ref="A139:F139"/>
    <mergeCell ref="H139:M139"/>
    <mergeCell ref="H140:M140"/>
    <mergeCell ref="H147:M147"/>
    <mergeCell ref="H148:M148"/>
    <mergeCell ref="H149:M149"/>
    <mergeCell ref="A140:F140"/>
    <mergeCell ref="A135:F135"/>
    <mergeCell ref="H135:M135"/>
    <mergeCell ref="A136:F136"/>
    <mergeCell ref="H136:M136"/>
    <mergeCell ref="A137:F137"/>
    <mergeCell ref="H137:M137"/>
    <mergeCell ref="A132:F132"/>
    <mergeCell ref="H132:M132"/>
    <mergeCell ref="A133:F133"/>
    <mergeCell ref="H133:M133"/>
    <mergeCell ref="A134:F134"/>
    <mergeCell ref="H134:M134"/>
    <mergeCell ref="A129:F129"/>
    <mergeCell ref="A130:F130"/>
    <mergeCell ref="A131:F131"/>
    <mergeCell ref="H131:M131"/>
    <mergeCell ref="A126:F126"/>
    <mergeCell ref="H126:M126"/>
    <mergeCell ref="A127:F127"/>
    <mergeCell ref="H127:M127"/>
    <mergeCell ref="A128:F128"/>
    <mergeCell ref="H128:M128"/>
    <mergeCell ref="H129:M129"/>
    <mergeCell ref="H130:P130"/>
    <mergeCell ref="A123:F123"/>
    <mergeCell ref="H123:M123"/>
    <mergeCell ref="A124:F124"/>
    <mergeCell ref="H124:M124"/>
    <mergeCell ref="A125:F125"/>
    <mergeCell ref="H125:M125"/>
    <mergeCell ref="A120:F120"/>
    <mergeCell ref="A121:F121"/>
    <mergeCell ref="H121:M121"/>
    <mergeCell ref="A122:F122"/>
    <mergeCell ref="H122:M122"/>
    <mergeCell ref="H119:P120"/>
    <mergeCell ref="A117:F117"/>
    <mergeCell ref="H117:M117"/>
    <mergeCell ref="A118:F118"/>
    <mergeCell ref="H118:M118"/>
    <mergeCell ref="A119:F119"/>
    <mergeCell ref="A114:F114"/>
    <mergeCell ref="H114:M114"/>
    <mergeCell ref="A115:F115"/>
    <mergeCell ref="H115:M115"/>
    <mergeCell ref="A116:F116"/>
    <mergeCell ref="H116:M116"/>
    <mergeCell ref="A110:F110"/>
    <mergeCell ref="H110:M110"/>
    <mergeCell ref="A111:F111"/>
    <mergeCell ref="A113:F113"/>
    <mergeCell ref="H113:M113"/>
    <mergeCell ref="A112:F112"/>
    <mergeCell ref="H111:M112"/>
    <mergeCell ref="A107:F107"/>
    <mergeCell ref="H107:M107"/>
    <mergeCell ref="A108:F108"/>
    <mergeCell ref="H108:M108"/>
    <mergeCell ref="A109:F109"/>
    <mergeCell ref="H109:M109"/>
    <mergeCell ref="A104:F104"/>
    <mergeCell ref="H104:M104"/>
    <mergeCell ref="A105:F105"/>
    <mergeCell ref="H105:M105"/>
    <mergeCell ref="A106:F106"/>
    <mergeCell ref="H106:M106"/>
    <mergeCell ref="A96:E96"/>
    <mergeCell ref="H96:L96"/>
    <mergeCell ref="A102:F102"/>
    <mergeCell ref="H102:M102"/>
    <mergeCell ref="A103:F103"/>
    <mergeCell ref="H103:M103"/>
    <mergeCell ref="A93:E93"/>
    <mergeCell ref="H93:L93"/>
    <mergeCell ref="A94:E94"/>
    <mergeCell ref="H94:L94"/>
    <mergeCell ref="A95:E95"/>
    <mergeCell ref="H95:L95"/>
    <mergeCell ref="H97:L97"/>
    <mergeCell ref="A90:E90"/>
    <mergeCell ref="H90:L90"/>
    <mergeCell ref="A91:E91"/>
    <mergeCell ref="H91:L91"/>
    <mergeCell ref="A92:E92"/>
    <mergeCell ref="H92:L92"/>
    <mergeCell ref="A88:E88"/>
    <mergeCell ref="H88:L88"/>
    <mergeCell ref="A89:E89"/>
    <mergeCell ref="H89:L89"/>
    <mergeCell ref="A70:A74"/>
    <mergeCell ref="A75:A79"/>
    <mergeCell ref="A81:N83"/>
    <mergeCell ref="A85:E85"/>
    <mergeCell ref="H85:L85"/>
    <mergeCell ref="A86:E86"/>
    <mergeCell ref="H86:L86"/>
    <mergeCell ref="A64:A66"/>
    <mergeCell ref="A68:K68"/>
    <mergeCell ref="F42:G42"/>
    <mergeCell ref="H42:I42"/>
    <mergeCell ref="J42:K42"/>
    <mergeCell ref="A50:F50"/>
    <mergeCell ref="A52:A53"/>
    <mergeCell ref="A87:E87"/>
    <mergeCell ref="H87:L87"/>
    <mergeCell ref="U42:V42"/>
    <mergeCell ref="W42:X42"/>
    <mergeCell ref="S43:T43"/>
    <mergeCell ref="S44:T44"/>
    <mergeCell ref="S45:T45"/>
    <mergeCell ref="A54:A55"/>
    <mergeCell ref="A56:A57"/>
    <mergeCell ref="A59:K59"/>
    <mergeCell ref="A61:A63"/>
    <mergeCell ref="A41:E41"/>
    <mergeCell ref="B42:C42"/>
    <mergeCell ref="D42:E42"/>
    <mergeCell ref="U35:X35"/>
    <mergeCell ref="Y35:Z36"/>
    <mergeCell ref="AA35:AB36"/>
    <mergeCell ref="AD35:AF35"/>
    <mergeCell ref="F36:G36"/>
    <mergeCell ref="H36:I36"/>
    <mergeCell ref="J36:K36"/>
    <mergeCell ref="L36:L37"/>
    <mergeCell ref="M36:M37"/>
    <mergeCell ref="N36:N37"/>
    <mergeCell ref="S36:S37"/>
    <mergeCell ref="T36:T37"/>
    <mergeCell ref="U36:U37"/>
    <mergeCell ref="V36:X36"/>
    <mergeCell ref="Y42:Z42"/>
    <mergeCell ref="AB42:AC42"/>
    <mergeCell ref="AE42:AF42"/>
    <mergeCell ref="L42:M42"/>
    <mergeCell ref="N42:O42"/>
    <mergeCell ref="P42:Q42"/>
    <mergeCell ref="R42:T42"/>
    <mergeCell ref="AH42:AI42"/>
    <mergeCell ref="N111:N112"/>
    <mergeCell ref="O111:O112"/>
    <mergeCell ref="P111:P112"/>
    <mergeCell ref="A2:C2"/>
    <mergeCell ref="A7:J7"/>
    <mergeCell ref="B8:D8"/>
    <mergeCell ref="E8:G8"/>
    <mergeCell ref="H8:J8"/>
    <mergeCell ref="C9:D9"/>
    <mergeCell ref="F9:G9"/>
    <mergeCell ref="I9:J9"/>
    <mergeCell ref="A34:K34"/>
    <mergeCell ref="A35:A37"/>
    <mergeCell ref="B35:C36"/>
    <mergeCell ref="D35:E36"/>
    <mergeCell ref="F35:K35"/>
    <mergeCell ref="L35:T35"/>
    <mergeCell ref="O36:O37"/>
    <mergeCell ref="P36:P37"/>
    <mergeCell ref="Q36:Q37"/>
    <mergeCell ref="R36:R37"/>
    <mergeCell ref="S46:T46"/>
    <mergeCell ref="S47:T47"/>
  </mergeCells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Option Button 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Option Button 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6" name="Option Button 3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7" name="Option Button 4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1" r:id="rId8" name="Option Button 5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r:id="rId9" name="Option Button 6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3" r:id="rId10" name="Option Button 7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4" r:id="rId11" name="Option Button 8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5" r:id="rId12" name="Option Button 9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6" r:id="rId13" name="Option Button 10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7" r:id="rId14" name="Option Button 1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8" r:id="rId15" name="Option Button 1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9" r:id="rId16" name="Option Button 13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0" r:id="rId17" name="Option Button 14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1" r:id="rId18" name="Option Button 15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2" r:id="rId19" name="Option Button 16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3" r:id="rId20" name="Option Button 17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4" r:id="rId21" name="Option Button 18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5" r:id="rId22" name="Option Button 19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6" r:id="rId23" name="Option Button 20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7" r:id="rId24" name="Option Button 2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I179"/>
  <sheetViews>
    <sheetView rightToLeft="1" topLeftCell="A109" zoomScale="96" zoomScaleNormal="96" workbookViewId="0">
      <selection sqref="A1:XFD1048576"/>
    </sheetView>
  </sheetViews>
  <sheetFormatPr defaultColWidth="9" defaultRowHeight="15.75"/>
  <cols>
    <col min="1" max="1" width="15" style="40" customWidth="1"/>
    <col min="2" max="2" width="12.140625" style="40" customWidth="1"/>
    <col min="3" max="3" width="18.7109375" style="40" customWidth="1"/>
    <col min="4" max="4" width="12.42578125" style="40" customWidth="1"/>
    <col min="5" max="5" width="8.7109375" style="40" customWidth="1"/>
    <col min="6" max="6" width="8.140625" style="40" customWidth="1"/>
    <col min="7" max="7" width="10.28515625" style="40" customWidth="1"/>
    <col min="8" max="8" width="8.42578125" style="40" customWidth="1"/>
    <col min="9" max="9" width="9.140625" style="40" customWidth="1"/>
    <col min="10" max="10" width="10" style="40" customWidth="1"/>
    <col min="11" max="11" width="8.42578125" style="40" customWidth="1"/>
    <col min="12" max="12" width="18.7109375" style="40" customWidth="1"/>
    <col min="13" max="13" width="8.7109375" style="40" customWidth="1"/>
    <col min="14" max="14" width="10" style="40" customWidth="1"/>
    <col min="15" max="15" width="9.7109375" style="40" customWidth="1"/>
    <col min="16" max="16" width="10.140625" style="40" customWidth="1"/>
    <col min="17" max="17" width="9" style="40"/>
    <col min="18" max="18" width="8.140625" style="40" customWidth="1"/>
    <col min="19" max="28" width="9" style="40"/>
    <col min="29" max="29" width="7.5703125" style="40" customWidth="1"/>
    <col min="30" max="16384" width="9" style="40"/>
  </cols>
  <sheetData>
    <row r="1" spans="1:35" ht="16.5" thickBot="1">
      <c r="A1" s="63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</row>
    <row r="2" spans="1:35" ht="16.5" thickBot="1">
      <c r="A2" s="174" t="s">
        <v>0</v>
      </c>
      <c r="B2" s="175"/>
      <c r="C2" s="176"/>
      <c r="D2" s="146"/>
      <c r="E2" s="146"/>
      <c r="F2" s="54" t="s">
        <v>1</v>
      </c>
      <c r="G2" s="54"/>
      <c r="H2" s="54"/>
      <c r="I2" s="54"/>
      <c r="J2" s="54"/>
      <c r="K2" s="54"/>
      <c r="L2" s="54"/>
      <c r="M2" s="54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</row>
    <row r="3" spans="1:35" ht="57.75" customHeight="1">
      <c r="A3" s="3" t="s">
        <v>2</v>
      </c>
      <c r="B3" s="22" t="s">
        <v>3</v>
      </c>
      <c r="C3" s="23" t="s">
        <v>4</v>
      </c>
      <c r="D3" s="146"/>
      <c r="E3" s="55"/>
      <c r="F3" s="54"/>
      <c r="G3" s="54"/>
      <c r="H3" s="54"/>
      <c r="I3" s="54"/>
      <c r="J3" s="54"/>
      <c r="K3" s="54"/>
      <c r="L3" s="54"/>
      <c r="M3" s="54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</row>
    <row r="4" spans="1:35">
      <c r="A4" s="20" t="s">
        <v>5</v>
      </c>
      <c r="B4" s="158"/>
      <c r="C4" s="158"/>
      <c r="D4" s="146"/>
      <c r="E4" s="55"/>
      <c r="F4" s="54"/>
      <c r="G4" s="54"/>
      <c r="H4" s="54"/>
      <c r="I4" s="54"/>
      <c r="J4" s="54"/>
      <c r="K4" s="54"/>
      <c r="L4" s="54"/>
      <c r="M4" s="54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</row>
    <row r="5" spans="1:35" ht="16.5" thickBot="1">
      <c r="A5" s="4" t="s">
        <v>6</v>
      </c>
      <c r="B5" s="158"/>
      <c r="C5" s="158"/>
      <c r="D5" s="146"/>
      <c r="E5" s="146"/>
      <c r="F5" s="54"/>
      <c r="G5" s="54"/>
      <c r="H5" s="54"/>
      <c r="I5" s="54"/>
      <c r="J5" s="54"/>
      <c r="K5" s="54"/>
      <c r="L5" s="54"/>
      <c r="M5" s="54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</row>
    <row r="6" spans="1:35" ht="12" customHeight="1" thickBo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</row>
    <row r="7" spans="1:35" ht="32.25" customHeight="1" thickBot="1">
      <c r="A7" s="177" t="s">
        <v>7</v>
      </c>
      <c r="B7" s="178"/>
      <c r="C7" s="178"/>
      <c r="D7" s="178"/>
      <c r="E7" s="178"/>
      <c r="F7" s="178"/>
      <c r="G7" s="178"/>
      <c r="H7" s="178"/>
      <c r="I7" s="178"/>
      <c r="J7" s="179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</row>
    <row r="8" spans="1:35">
      <c r="A8" s="5" t="s">
        <v>8</v>
      </c>
      <c r="B8" s="180" t="s">
        <v>5</v>
      </c>
      <c r="C8" s="181"/>
      <c r="D8" s="182"/>
      <c r="E8" s="180" t="s">
        <v>6</v>
      </c>
      <c r="F8" s="181"/>
      <c r="G8" s="182"/>
      <c r="H8" s="180" t="s">
        <v>9</v>
      </c>
      <c r="I8" s="181"/>
      <c r="J8" s="183"/>
      <c r="K8" s="146"/>
      <c r="L8" s="55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</row>
    <row r="9" spans="1:35" ht="16.5" thickBot="1">
      <c r="A9" s="6" t="s">
        <v>10</v>
      </c>
      <c r="B9" s="7" t="s">
        <v>11</v>
      </c>
      <c r="C9" s="184" t="s">
        <v>12</v>
      </c>
      <c r="D9" s="185"/>
      <c r="E9" s="7" t="s">
        <v>11</v>
      </c>
      <c r="F9" s="184" t="s">
        <v>12</v>
      </c>
      <c r="G9" s="185"/>
      <c r="H9" s="7" t="s">
        <v>11</v>
      </c>
      <c r="I9" s="184" t="s">
        <v>12</v>
      </c>
      <c r="J9" s="186"/>
      <c r="K9" s="55"/>
      <c r="L9" s="55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</row>
    <row r="10" spans="1:35">
      <c r="A10" s="39" t="s">
        <v>263</v>
      </c>
      <c r="B10" s="158"/>
      <c r="C10" s="158"/>
      <c r="D10" s="91"/>
      <c r="E10" s="158"/>
      <c r="F10" s="158"/>
      <c r="G10" s="91"/>
      <c r="H10" s="111">
        <f>B10+E10</f>
        <v>0</v>
      </c>
      <c r="I10" s="110">
        <f t="shared" ref="H10:J31" si="0">C10+F10</f>
        <v>0</v>
      </c>
      <c r="J10" s="112"/>
      <c r="K10" s="146"/>
      <c r="L10" s="55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</row>
    <row r="11" spans="1:35">
      <c r="A11" s="39" t="s">
        <v>186</v>
      </c>
      <c r="B11" s="158"/>
      <c r="C11" s="158"/>
      <c r="D11" s="8"/>
      <c r="E11" s="158"/>
      <c r="F11" s="158"/>
      <c r="G11" s="8"/>
      <c r="H11" s="113">
        <f t="shared" si="0"/>
        <v>0</v>
      </c>
      <c r="I11" s="113">
        <f t="shared" si="0"/>
        <v>0</v>
      </c>
      <c r="J11" s="114"/>
      <c r="K11" s="146"/>
      <c r="L11" s="146"/>
      <c r="M11" s="55"/>
      <c r="N11" s="55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</row>
    <row r="12" spans="1:35">
      <c r="A12" s="11" t="s">
        <v>269</v>
      </c>
      <c r="B12" s="158"/>
      <c r="C12" s="158"/>
      <c r="D12" s="8"/>
      <c r="E12" s="158"/>
      <c r="F12" s="158"/>
      <c r="G12" s="8"/>
      <c r="H12" s="113">
        <f t="shared" si="0"/>
        <v>0</v>
      </c>
      <c r="I12" s="113">
        <f t="shared" si="0"/>
        <v>0</v>
      </c>
      <c r="J12" s="114"/>
      <c r="K12" s="146"/>
      <c r="L12" s="146"/>
      <c r="M12" s="55"/>
      <c r="N12" s="55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</row>
    <row r="13" spans="1:35">
      <c r="A13" s="11" t="s">
        <v>264</v>
      </c>
      <c r="B13" s="158"/>
      <c r="C13" s="158"/>
      <c r="D13" s="8"/>
      <c r="E13" s="158"/>
      <c r="F13" s="158"/>
      <c r="G13" s="8"/>
      <c r="H13" s="113">
        <f t="shared" si="0"/>
        <v>0</v>
      </c>
      <c r="I13" s="113">
        <f t="shared" si="0"/>
        <v>0</v>
      </c>
      <c r="J13" s="114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</row>
    <row r="14" spans="1:35">
      <c r="A14" s="11" t="s">
        <v>265</v>
      </c>
      <c r="B14" s="158"/>
      <c r="C14" s="158"/>
      <c r="D14" s="13"/>
      <c r="E14" s="158"/>
      <c r="F14" s="158"/>
      <c r="G14" s="13"/>
      <c r="H14" s="113">
        <f t="shared" si="0"/>
        <v>0</v>
      </c>
      <c r="I14" s="113">
        <f t="shared" si="0"/>
        <v>0</v>
      </c>
      <c r="J14" s="115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</row>
    <row r="15" spans="1:35">
      <c r="A15" s="11" t="s">
        <v>13</v>
      </c>
      <c r="B15" s="158"/>
      <c r="C15" s="158"/>
      <c r="D15" s="159"/>
      <c r="E15" s="158"/>
      <c r="F15" s="158"/>
      <c r="G15" s="159"/>
      <c r="H15" s="113">
        <f t="shared" si="0"/>
        <v>0</v>
      </c>
      <c r="I15" s="113">
        <f t="shared" si="0"/>
        <v>0</v>
      </c>
      <c r="J15" s="116">
        <f>D15+G15</f>
        <v>0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</row>
    <row r="16" spans="1:35">
      <c r="A16" s="11" t="s">
        <v>220</v>
      </c>
      <c r="B16" s="158"/>
      <c r="C16" s="158"/>
      <c r="D16" s="159"/>
      <c r="E16" s="158"/>
      <c r="F16" s="158"/>
      <c r="G16" s="159"/>
      <c r="H16" s="113">
        <f t="shared" si="0"/>
        <v>0</v>
      </c>
      <c r="I16" s="113">
        <f t="shared" si="0"/>
        <v>0</v>
      </c>
      <c r="J16" s="116">
        <f t="shared" si="0"/>
        <v>0</v>
      </c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</row>
    <row r="17" spans="1:35">
      <c r="A17" s="11" t="s">
        <v>221</v>
      </c>
      <c r="B17" s="158"/>
      <c r="C17" s="158"/>
      <c r="D17" s="159"/>
      <c r="E17" s="158"/>
      <c r="F17" s="158"/>
      <c r="G17" s="159"/>
      <c r="H17" s="113">
        <f t="shared" si="0"/>
        <v>0</v>
      </c>
      <c r="I17" s="113">
        <f t="shared" si="0"/>
        <v>0</v>
      </c>
      <c r="J17" s="116">
        <f t="shared" si="0"/>
        <v>0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</row>
    <row r="18" spans="1:35">
      <c r="A18" s="11" t="s">
        <v>14</v>
      </c>
      <c r="B18" s="158"/>
      <c r="C18" s="158"/>
      <c r="D18" s="159"/>
      <c r="E18" s="158"/>
      <c r="F18" s="158"/>
      <c r="G18" s="159"/>
      <c r="H18" s="113">
        <f t="shared" si="0"/>
        <v>0</v>
      </c>
      <c r="I18" s="113">
        <f t="shared" si="0"/>
        <v>0</v>
      </c>
      <c r="J18" s="116">
        <f t="shared" si="0"/>
        <v>0</v>
      </c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</row>
    <row r="19" spans="1:35">
      <c r="A19" s="11" t="s">
        <v>15</v>
      </c>
      <c r="B19" s="158"/>
      <c r="C19" s="158"/>
      <c r="D19" s="159"/>
      <c r="E19" s="158"/>
      <c r="F19" s="158"/>
      <c r="G19" s="159"/>
      <c r="H19" s="113">
        <f t="shared" si="0"/>
        <v>0</v>
      </c>
      <c r="I19" s="113">
        <f t="shared" si="0"/>
        <v>0</v>
      </c>
      <c r="J19" s="116">
        <f t="shared" si="0"/>
        <v>0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</row>
    <row r="20" spans="1:35">
      <c r="A20" s="11" t="s">
        <v>16</v>
      </c>
      <c r="B20" s="158"/>
      <c r="C20" s="158"/>
      <c r="D20" s="159"/>
      <c r="E20" s="158"/>
      <c r="F20" s="158"/>
      <c r="G20" s="159"/>
      <c r="H20" s="113">
        <f t="shared" si="0"/>
        <v>0</v>
      </c>
      <c r="I20" s="113">
        <f t="shared" si="0"/>
        <v>0</v>
      </c>
      <c r="J20" s="116">
        <f t="shared" si="0"/>
        <v>0</v>
      </c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</row>
    <row r="21" spans="1:35">
      <c r="A21" s="11" t="s">
        <v>17</v>
      </c>
      <c r="B21" s="158"/>
      <c r="C21" s="158"/>
      <c r="D21" s="159"/>
      <c r="E21" s="158"/>
      <c r="F21" s="158"/>
      <c r="G21" s="159"/>
      <c r="H21" s="113">
        <f t="shared" si="0"/>
        <v>0</v>
      </c>
      <c r="I21" s="113">
        <f t="shared" si="0"/>
        <v>0</v>
      </c>
      <c r="J21" s="116">
        <f t="shared" si="0"/>
        <v>0</v>
      </c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</row>
    <row r="22" spans="1:35">
      <c r="A22" s="11" t="s">
        <v>18</v>
      </c>
      <c r="B22" s="158"/>
      <c r="C22" s="158"/>
      <c r="D22" s="159"/>
      <c r="E22" s="158"/>
      <c r="F22" s="158"/>
      <c r="G22" s="159"/>
      <c r="H22" s="113">
        <f t="shared" si="0"/>
        <v>0</v>
      </c>
      <c r="I22" s="113">
        <f t="shared" si="0"/>
        <v>0</v>
      </c>
      <c r="J22" s="116">
        <f t="shared" si="0"/>
        <v>0</v>
      </c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</row>
    <row r="23" spans="1:35">
      <c r="A23" s="11" t="s">
        <v>19</v>
      </c>
      <c r="B23" s="158"/>
      <c r="C23" s="158"/>
      <c r="D23" s="159"/>
      <c r="E23" s="158"/>
      <c r="F23" s="158"/>
      <c r="G23" s="159"/>
      <c r="H23" s="113">
        <f t="shared" si="0"/>
        <v>0</v>
      </c>
      <c r="I23" s="113">
        <f t="shared" si="0"/>
        <v>0</v>
      </c>
      <c r="J23" s="116">
        <f>D23+G23</f>
        <v>0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</row>
    <row r="24" spans="1:35">
      <c r="A24" s="11" t="s">
        <v>20</v>
      </c>
      <c r="B24" s="158"/>
      <c r="C24" s="158"/>
      <c r="D24" s="159"/>
      <c r="E24" s="158"/>
      <c r="F24" s="158"/>
      <c r="G24" s="159"/>
      <c r="H24" s="113">
        <f t="shared" si="0"/>
        <v>0</v>
      </c>
      <c r="I24" s="113">
        <f t="shared" si="0"/>
        <v>0</v>
      </c>
      <c r="J24" s="116">
        <f>D24+G24</f>
        <v>0</v>
      </c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</row>
    <row r="25" spans="1:35">
      <c r="A25" s="11" t="s">
        <v>21</v>
      </c>
      <c r="B25" s="158"/>
      <c r="C25" s="158"/>
      <c r="D25" s="15"/>
      <c r="E25" s="158"/>
      <c r="F25" s="158"/>
      <c r="G25" s="8"/>
      <c r="H25" s="113">
        <f t="shared" si="0"/>
        <v>0</v>
      </c>
      <c r="I25" s="113">
        <f t="shared" si="0"/>
        <v>0</v>
      </c>
      <c r="J25" s="114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</row>
    <row r="26" spans="1:35">
      <c r="A26" s="11" t="s">
        <v>22</v>
      </c>
      <c r="B26" s="158"/>
      <c r="C26" s="158"/>
      <c r="D26" s="15"/>
      <c r="E26" s="158"/>
      <c r="F26" s="158"/>
      <c r="G26" s="8"/>
      <c r="H26" s="113">
        <f t="shared" si="0"/>
        <v>0</v>
      </c>
      <c r="I26" s="113">
        <f t="shared" si="0"/>
        <v>0</v>
      </c>
      <c r="J26" s="114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</row>
    <row r="27" spans="1:35">
      <c r="A27" s="11" t="s">
        <v>23</v>
      </c>
      <c r="B27" s="158"/>
      <c r="C27" s="158"/>
      <c r="D27" s="15"/>
      <c r="E27" s="158"/>
      <c r="F27" s="158"/>
      <c r="G27" s="8"/>
      <c r="H27" s="113">
        <f t="shared" si="0"/>
        <v>0</v>
      </c>
      <c r="I27" s="113">
        <f t="shared" si="0"/>
        <v>0</v>
      </c>
      <c r="J27" s="114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</row>
    <row r="28" spans="1:35">
      <c r="A28" s="11" t="s">
        <v>24</v>
      </c>
      <c r="B28" s="158"/>
      <c r="C28" s="158"/>
      <c r="D28" s="15"/>
      <c r="E28" s="158"/>
      <c r="F28" s="158"/>
      <c r="G28" s="8"/>
      <c r="H28" s="113">
        <f t="shared" si="0"/>
        <v>0</v>
      </c>
      <c r="I28" s="113">
        <f t="shared" si="0"/>
        <v>0</v>
      </c>
      <c r="J28" s="114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</row>
    <row r="29" spans="1:35">
      <c r="A29" s="11" t="s">
        <v>25</v>
      </c>
      <c r="B29" s="158"/>
      <c r="C29" s="158"/>
      <c r="D29" s="15"/>
      <c r="E29" s="158"/>
      <c r="F29" s="158"/>
      <c r="G29" s="8"/>
      <c r="H29" s="113">
        <f t="shared" si="0"/>
        <v>0</v>
      </c>
      <c r="I29" s="113">
        <f t="shared" si="0"/>
        <v>0</v>
      </c>
      <c r="J29" s="114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</row>
    <row r="30" spans="1:35">
      <c r="A30" s="11" t="s">
        <v>26</v>
      </c>
      <c r="B30" s="158"/>
      <c r="C30" s="158"/>
      <c r="D30" s="15"/>
      <c r="E30" s="158"/>
      <c r="F30" s="158"/>
      <c r="G30" s="8"/>
      <c r="H30" s="113">
        <f t="shared" si="0"/>
        <v>0</v>
      </c>
      <c r="I30" s="113">
        <f t="shared" si="0"/>
        <v>0</v>
      </c>
      <c r="J30" s="114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</row>
    <row r="31" spans="1:35">
      <c r="A31" s="11" t="s">
        <v>27</v>
      </c>
      <c r="B31" s="158"/>
      <c r="C31" s="158"/>
      <c r="D31" s="16"/>
      <c r="E31" s="158"/>
      <c r="F31" s="158"/>
      <c r="G31" s="13"/>
      <c r="H31" s="113">
        <f t="shared" si="0"/>
        <v>0</v>
      </c>
      <c r="I31" s="113">
        <f t="shared" si="0"/>
        <v>0</v>
      </c>
      <c r="J31" s="115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</row>
    <row r="32" spans="1:35" ht="16.5" thickBot="1">
      <c r="A32" s="6" t="s">
        <v>28</v>
      </c>
      <c r="B32" s="117">
        <f>SUM(B10:B31)</f>
        <v>0</v>
      </c>
      <c r="C32" s="117">
        <f>SUM(C10:C31)</f>
        <v>0</v>
      </c>
      <c r="D32" s="142">
        <f>SUM(D15:D24)</f>
        <v>0</v>
      </c>
      <c r="E32" s="117">
        <f>SUM(E10:E31)</f>
        <v>0</v>
      </c>
      <c r="F32" s="117">
        <f>SUM(F10:F31)</f>
        <v>0</v>
      </c>
      <c r="G32" s="142">
        <f>SUM(G15:G24)</f>
        <v>0</v>
      </c>
      <c r="H32" s="117">
        <f>SUM(H10:H31)</f>
        <v>0</v>
      </c>
      <c r="I32" s="117">
        <f>SUM(I10:I31)</f>
        <v>0</v>
      </c>
      <c r="J32" s="118">
        <f>SUM(J15:J24)</f>
        <v>0</v>
      </c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</row>
    <row r="33" spans="1:35" ht="16.5" thickBot="1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</row>
    <row r="34" spans="1:35" ht="16.5" thickBot="1">
      <c r="A34" s="174" t="s">
        <v>29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</row>
    <row r="35" spans="1:35" ht="30.75" customHeight="1">
      <c r="A35" s="187" t="s">
        <v>2</v>
      </c>
      <c r="B35" s="190" t="s">
        <v>30</v>
      </c>
      <c r="C35" s="191"/>
      <c r="D35" s="190" t="s">
        <v>31</v>
      </c>
      <c r="E35" s="191"/>
      <c r="F35" s="194" t="s">
        <v>32</v>
      </c>
      <c r="G35" s="195"/>
      <c r="H35" s="195"/>
      <c r="I35" s="195"/>
      <c r="J35" s="195"/>
      <c r="K35" s="196"/>
      <c r="L35" s="194" t="s">
        <v>33</v>
      </c>
      <c r="M35" s="195"/>
      <c r="N35" s="195"/>
      <c r="O35" s="195"/>
      <c r="P35" s="195"/>
      <c r="Q35" s="195"/>
      <c r="R35" s="195"/>
      <c r="S35" s="195"/>
      <c r="T35" s="196"/>
      <c r="U35" s="194" t="s">
        <v>34</v>
      </c>
      <c r="V35" s="195"/>
      <c r="W35" s="195"/>
      <c r="X35" s="199"/>
      <c r="Y35" s="200" t="s">
        <v>177</v>
      </c>
      <c r="Z35" s="201"/>
      <c r="AA35" s="204" t="s">
        <v>273</v>
      </c>
      <c r="AB35" s="205"/>
      <c r="AC35" s="146"/>
      <c r="AD35" s="208" t="s">
        <v>182</v>
      </c>
      <c r="AE35" s="209"/>
      <c r="AF35" s="210"/>
      <c r="AG35" s="146"/>
      <c r="AH35" s="146"/>
      <c r="AI35" s="146"/>
    </row>
    <row r="36" spans="1:35" ht="34.9" customHeight="1">
      <c r="A36" s="188"/>
      <c r="B36" s="192"/>
      <c r="C36" s="193"/>
      <c r="D36" s="192"/>
      <c r="E36" s="193"/>
      <c r="F36" s="211" t="s">
        <v>35</v>
      </c>
      <c r="G36" s="212"/>
      <c r="H36" s="211" t="s">
        <v>36</v>
      </c>
      <c r="I36" s="212"/>
      <c r="J36" s="211" t="s">
        <v>37</v>
      </c>
      <c r="K36" s="212"/>
      <c r="L36" s="197" t="s">
        <v>38</v>
      </c>
      <c r="M36" s="197" t="s">
        <v>39</v>
      </c>
      <c r="N36" s="197" t="s">
        <v>40</v>
      </c>
      <c r="O36" s="197" t="s">
        <v>41</v>
      </c>
      <c r="P36" s="197" t="s">
        <v>42</v>
      </c>
      <c r="Q36" s="197" t="s">
        <v>43</v>
      </c>
      <c r="R36" s="197" t="s">
        <v>44</v>
      </c>
      <c r="S36" s="197" t="s">
        <v>45</v>
      </c>
      <c r="T36" s="197" t="s">
        <v>222</v>
      </c>
      <c r="U36" s="197" t="s">
        <v>46</v>
      </c>
      <c r="V36" s="211" t="s">
        <v>47</v>
      </c>
      <c r="W36" s="213"/>
      <c r="X36" s="214"/>
      <c r="Y36" s="202"/>
      <c r="Z36" s="203"/>
      <c r="AA36" s="206"/>
      <c r="AB36" s="207"/>
      <c r="AC36" s="146"/>
      <c r="AD36" s="41" t="s">
        <v>2</v>
      </c>
      <c r="AE36" s="42" t="s">
        <v>183</v>
      </c>
      <c r="AF36" s="43" t="s">
        <v>184</v>
      </c>
      <c r="AG36" s="146"/>
      <c r="AH36" s="146"/>
      <c r="AI36" s="146"/>
    </row>
    <row r="37" spans="1:35" ht="62.25" customHeight="1">
      <c r="A37" s="189"/>
      <c r="B37" s="17" t="s">
        <v>48</v>
      </c>
      <c r="C37" s="17" t="s">
        <v>49</v>
      </c>
      <c r="D37" s="17" t="s">
        <v>48</v>
      </c>
      <c r="E37" s="17" t="s">
        <v>49</v>
      </c>
      <c r="F37" s="17" t="s">
        <v>48</v>
      </c>
      <c r="G37" s="17" t="s">
        <v>49</v>
      </c>
      <c r="H37" s="17" t="s">
        <v>48</v>
      </c>
      <c r="I37" s="17" t="s">
        <v>49</v>
      </c>
      <c r="J37" s="17" t="s">
        <v>48</v>
      </c>
      <c r="K37" s="17" t="s">
        <v>49</v>
      </c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7" t="s">
        <v>50</v>
      </c>
      <c r="W37" s="17" t="s">
        <v>51</v>
      </c>
      <c r="X37" s="18" t="s">
        <v>52</v>
      </c>
      <c r="Y37" s="44" t="s">
        <v>178</v>
      </c>
      <c r="Z37" s="45" t="s">
        <v>179</v>
      </c>
      <c r="AA37" s="45" t="s">
        <v>180</v>
      </c>
      <c r="AB37" s="46" t="s">
        <v>181</v>
      </c>
      <c r="AC37" s="146"/>
      <c r="AD37" s="41" t="s">
        <v>185</v>
      </c>
      <c r="AE37" s="158"/>
      <c r="AF37" s="158"/>
      <c r="AG37" s="146"/>
      <c r="AH37" s="146"/>
      <c r="AI37" s="146"/>
    </row>
    <row r="38" spans="1:35" ht="16.5" thickBot="1">
      <c r="A38" s="20" t="s">
        <v>5</v>
      </c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46"/>
      <c r="AD38" s="47" t="s">
        <v>6</v>
      </c>
      <c r="AE38" s="158"/>
      <c r="AF38" s="158"/>
      <c r="AG38" s="146"/>
      <c r="AH38" s="146"/>
      <c r="AI38" s="146"/>
    </row>
    <row r="39" spans="1:35" ht="16.5" thickBot="1">
      <c r="A39" s="4" t="s">
        <v>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46"/>
      <c r="AD39" s="146"/>
      <c r="AE39" s="146"/>
      <c r="AF39" s="146"/>
      <c r="AG39" s="146"/>
      <c r="AH39" s="146"/>
      <c r="AI39" s="146"/>
    </row>
    <row r="40" spans="1:35" ht="16.5" thickBot="1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</row>
    <row r="41" spans="1:35" ht="16.5" thickBot="1">
      <c r="A41" s="174" t="s">
        <v>53</v>
      </c>
      <c r="B41" s="175"/>
      <c r="C41" s="175"/>
      <c r="D41" s="175"/>
      <c r="E41" s="17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</row>
    <row r="42" spans="1:35" ht="30.6" customHeight="1">
      <c r="A42" s="3" t="s">
        <v>54</v>
      </c>
      <c r="B42" s="194" t="s">
        <v>55</v>
      </c>
      <c r="C42" s="196"/>
      <c r="D42" s="194" t="s">
        <v>56</v>
      </c>
      <c r="E42" s="196"/>
      <c r="F42" s="194" t="s">
        <v>57</v>
      </c>
      <c r="G42" s="196"/>
      <c r="H42" s="194" t="s">
        <v>58</v>
      </c>
      <c r="I42" s="196"/>
      <c r="J42" s="194" t="s">
        <v>59</v>
      </c>
      <c r="K42" s="196"/>
      <c r="L42" s="194" t="s">
        <v>60</v>
      </c>
      <c r="M42" s="196"/>
      <c r="N42" s="194" t="s">
        <v>61</v>
      </c>
      <c r="O42" s="196"/>
      <c r="P42" s="194" t="s">
        <v>62</v>
      </c>
      <c r="Q42" s="196"/>
      <c r="R42" s="194" t="s">
        <v>63</v>
      </c>
      <c r="S42" s="195"/>
      <c r="T42" s="196"/>
      <c r="U42" s="194" t="s">
        <v>64</v>
      </c>
      <c r="V42" s="196"/>
      <c r="W42" s="194" t="s">
        <v>65</v>
      </c>
      <c r="X42" s="196"/>
      <c r="Y42" s="194" t="s">
        <v>66</v>
      </c>
      <c r="Z42" s="199"/>
      <c r="AA42" s="146"/>
      <c r="AB42" s="169" t="s">
        <v>53</v>
      </c>
      <c r="AC42" s="169"/>
      <c r="AD42" s="146"/>
      <c r="AE42" s="170" t="s">
        <v>280</v>
      </c>
      <c r="AF42" s="170"/>
      <c r="AG42" s="146"/>
      <c r="AH42" s="171" t="s">
        <v>281</v>
      </c>
      <c r="AI42" s="171"/>
    </row>
    <row r="43" spans="1:35" ht="31.5">
      <c r="A43" s="20" t="s">
        <v>2</v>
      </c>
      <c r="B43" s="17" t="s">
        <v>67</v>
      </c>
      <c r="C43" s="17" t="s">
        <v>6</v>
      </c>
      <c r="D43" s="17" t="s">
        <v>67</v>
      </c>
      <c r="E43" s="17" t="s">
        <v>6</v>
      </c>
      <c r="F43" s="17" t="s">
        <v>67</v>
      </c>
      <c r="G43" s="17" t="s">
        <v>6</v>
      </c>
      <c r="H43" s="17" t="s">
        <v>67</v>
      </c>
      <c r="I43" s="17" t="s">
        <v>6</v>
      </c>
      <c r="J43" s="17" t="s">
        <v>67</v>
      </c>
      <c r="K43" s="17" t="s">
        <v>6</v>
      </c>
      <c r="L43" s="17" t="s">
        <v>67</v>
      </c>
      <c r="M43" s="17" t="s">
        <v>6</v>
      </c>
      <c r="N43" s="17" t="s">
        <v>67</v>
      </c>
      <c r="O43" s="17" t="s">
        <v>6</v>
      </c>
      <c r="P43" s="17" t="s">
        <v>67</v>
      </c>
      <c r="Q43" s="17" t="s">
        <v>6</v>
      </c>
      <c r="R43" s="17" t="s">
        <v>67</v>
      </c>
      <c r="S43" s="211" t="s">
        <v>6</v>
      </c>
      <c r="T43" s="212"/>
      <c r="U43" s="17" t="s">
        <v>67</v>
      </c>
      <c r="V43" s="17" t="s">
        <v>6</v>
      </c>
      <c r="W43" s="17" t="s">
        <v>67</v>
      </c>
      <c r="X43" s="17" t="s">
        <v>6</v>
      </c>
      <c r="Y43" s="17" t="s">
        <v>67</v>
      </c>
      <c r="Z43" s="18" t="s">
        <v>6</v>
      </c>
      <c r="AA43" s="146"/>
      <c r="AB43" s="17" t="s">
        <v>67</v>
      </c>
      <c r="AC43" s="17" t="s">
        <v>6</v>
      </c>
      <c r="AD43" s="146"/>
      <c r="AE43" s="17" t="s">
        <v>67</v>
      </c>
      <c r="AF43" s="17" t="s">
        <v>6</v>
      </c>
      <c r="AG43" s="146"/>
      <c r="AH43" s="17" t="s">
        <v>67</v>
      </c>
      <c r="AI43" s="17" t="s">
        <v>6</v>
      </c>
    </row>
    <row r="44" spans="1:35" ht="30" customHeight="1">
      <c r="A44" s="21" t="s">
        <v>68</v>
      </c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220"/>
      <c r="T44" s="221"/>
      <c r="U44" s="160"/>
      <c r="V44" s="160"/>
      <c r="W44" s="160"/>
      <c r="X44" s="160"/>
      <c r="Y44" s="160"/>
      <c r="Z44" s="160"/>
      <c r="AA44" s="21" t="s">
        <v>68</v>
      </c>
      <c r="AB44" s="56">
        <f>U44+W44+Y44+R44+P44+N44+L44+J44+H44+F44+D44+B44</f>
        <v>0</v>
      </c>
      <c r="AC44" s="56">
        <f>V44+X44+Z44+S44+Q44+O44+M44+K44+I44+G44+E44+C44</f>
        <v>0</v>
      </c>
      <c r="AD44" s="146"/>
      <c r="AE44" s="62">
        <f>D38+E38</f>
        <v>0</v>
      </c>
      <c r="AF44" s="62">
        <f>D39+E39</f>
        <v>0</v>
      </c>
      <c r="AG44" s="146"/>
      <c r="AH44" s="62">
        <f>AB44-AE44</f>
        <v>0</v>
      </c>
      <c r="AI44" s="62">
        <f t="shared" ref="AI44:AI47" si="1">AC44-AF44</f>
        <v>0</v>
      </c>
    </row>
    <row r="45" spans="1:35" ht="36" customHeight="1">
      <c r="A45" s="58" t="s">
        <v>69</v>
      </c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222"/>
      <c r="T45" s="223"/>
      <c r="U45" s="161"/>
      <c r="V45" s="161"/>
      <c r="W45" s="161"/>
      <c r="X45" s="161"/>
      <c r="Y45" s="161"/>
      <c r="Z45" s="161"/>
      <c r="AA45" s="127" t="s">
        <v>69</v>
      </c>
      <c r="AB45" s="56">
        <f>U45+W45+Y45+R45+P45+N45+L45+J45+H45+F45+D45+B45</f>
        <v>0</v>
      </c>
      <c r="AC45" s="56">
        <f>V45+X45+Z45+S45+Q45+O45+M45+K45+I45+G45+E45+C45</f>
        <v>0</v>
      </c>
      <c r="AD45" s="146"/>
      <c r="AE45" s="56">
        <f>C52+C53+D52+D53</f>
        <v>0</v>
      </c>
      <c r="AF45" s="56">
        <f>C54+C55+D54+D55</f>
        <v>0</v>
      </c>
      <c r="AG45" s="146"/>
      <c r="AH45" s="62">
        <f t="shared" ref="AH45:AH47" si="2">AB45-AE45</f>
        <v>0</v>
      </c>
      <c r="AI45" s="62">
        <f t="shared" si="1"/>
        <v>0</v>
      </c>
    </row>
    <row r="46" spans="1:35" ht="35.25" customHeight="1">
      <c r="A46" s="59" t="s">
        <v>70</v>
      </c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224"/>
      <c r="T46" s="225"/>
      <c r="U46" s="162"/>
      <c r="V46" s="162"/>
      <c r="W46" s="162"/>
      <c r="X46" s="162"/>
      <c r="Y46" s="162"/>
      <c r="Z46" s="162"/>
      <c r="AA46" s="128" t="s">
        <v>70</v>
      </c>
      <c r="AB46" s="56">
        <f t="shared" ref="AB46:AC47" si="3">U46+W46+Y46+R46+P46+N46+L46+J46+H46+F46+D46+B46</f>
        <v>0</v>
      </c>
      <c r="AC46" s="56">
        <f t="shared" si="3"/>
        <v>0</v>
      </c>
      <c r="AD46" s="146"/>
      <c r="AE46" s="56">
        <f>E52+E53</f>
        <v>0</v>
      </c>
      <c r="AF46" s="56">
        <f>E54+E55</f>
        <v>0</v>
      </c>
      <c r="AG46" s="146"/>
      <c r="AH46" s="62">
        <f t="shared" si="2"/>
        <v>0</v>
      </c>
      <c r="AI46" s="62">
        <f t="shared" si="1"/>
        <v>0</v>
      </c>
    </row>
    <row r="47" spans="1:35" ht="30.75" thickBot="1">
      <c r="A47" s="60" t="s">
        <v>71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226"/>
      <c r="T47" s="227"/>
      <c r="U47" s="163"/>
      <c r="V47" s="163"/>
      <c r="W47" s="163"/>
      <c r="X47" s="163"/>
      <c r="Y47" s="163"/>
      <c r="Z47" s="163"/>
      <c r="AA47" s="129" t="s">
        <v>71</v>
      </c>
      <c r="AB47" s="56">
        <f>U47+W47+Y47+R47+P47+N47+L47+J47+H47+F47+D47+B47</f>
        <v>0</v>
      </c>
      <c r="AC47" s="56">
        <f t="shared" si="3"/>
        <v>0</v>
      </c>
      <c r="AD47" s="146"/>
      <c r="AE47" s="62">
        <f>F52+F53+G52+G53+H52+H53+I52+I53+J52+J53+K52+K53+L52+L53+M52+M53+N52+N53+O52+O53+P52+P53+Q52+Q53+R52+R53+S52+S53+T52+T53+U52+U53+V52+V53+W52+W53+X52+X53</f>
        <v>0</v>
      </c>
      <c r="AF47" s="62">
        <f>Y54+Y55-(C54+C55+D54+D55+E54+E55)</f>
        <v>0</v>
      </c>
      <c r="AG47" s="146"/>
      <c r="AH47" s="62">
        <f t="shared" si="2"/>
        <v>0</v>
      </c>
      <c r="AI47" s="62">
        <f t="shared" si="1"/>
        <v>0</v>
      </c>
    </row>
    <row r="48" spans="1:3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</row>
    <row r="49" spans="1:35" ht="16.5" thickBot="1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</row>
    <row r="50" spans="1:35" ht="16.5" thickBot="1">
      <c r="A50" s="174" t="s">
        <v>72</v>
      </c>
      <c r="B50" s="175"/>
      <c r="C50" s="175"/>
      <c r="D50" s="175"/>
      <c r="E50" s="175"/>
      <c r="F50" s="17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</row>
    <row r="51" spans="1:35" ht="31.5">
      <c r="A51" s="3" t="s">
        <v>2</v>
      </c>
      <c r="B51" s="22" t="s">
        <v>73</v>
      </c>
      <c r="C51" s="22" t="s">
        <v>74</v>
      </c>
      <c r="D51" s="22" t="s">
        <v>75</v>
      </c>
      <c r="E51" s="22" t="s">
        <v>76</v>
      </c>
      <c r="F51" s="22" t="s">
        <v>223</v>
      </c>
      <c r="G51" s="22" t="s">
        <v>224</v>
      </c>
      <c r="H51" s="22" t="s">
        <v>38</v>
      </c>
      <c r="I51" s="22" t="s">
        <v>225</v>
      </c>
      <c r="J51" s="22" t="s">
        <v>226</v>
      </c>
      <c r="K51" s="22" t="s">
        <v>40</v>
      </c>
      <c r="L51" s="22" t="s">
        <v>41</v>
      </c>
      <c r="M51" s="22" t="s">
        <v>42</v>
      </c>
      <c r="N51" s="22" t="s">
        <v>43</v>
      </c>
      <c r="O51" s="22" t="s">
        <v>227</v>
      </c>
      <c r="P51" s="22" t="s">
        <v>45</v>
      </c>
      <c r="Q51" s="22" t="s">
        <v>228</v>
      </c>
      <c r="R51" s="22" t="s">
        <v>77</v>
      </c>
      <c r="S51" s="22" t="s">
        <v>229</v>
      </c>
      <c r="T51" s="22" t="s">
        <v>78</v>
      </c>
      <c r="U51" s="22" t="s">
        <v>79</v>
      </c>
      <c r="V51" s="22" t="s">
        <v>80</v>
      </c>
      <c r="W51" s="22" t="s">
        <v>81</v>
      </c>
      <c r="X51" s="22" t="s">
        <v>270</v>
      </c>
      <c r="Y51" s="23" t="s">
        <v>28</v>
      </c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</row>
    <row r="52" spans="1:35">
      <c r="A52" s="215" t="s">
        <v>5</v>
      </c>
      <c r="B52" s="17" t="s">
        <v>82</v>
      </c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8">
        <f t="shared" ref="Y52:Y57" si="4">SUM(C52:X52)</f>
        <v>0</v>
      </c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</row>
    <row r="53" spans="1:35">
      <c r="A53" s="189"/>
      <c r="B53" s="17" t="s">
        <v>12</v>
      </c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8">
        <f t="shared" si="4"/>
        <v>0</v>
      </c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</row>
    <row r="54" spans="1:35">
      <c r="A54" s="215" t="s">
        <v>6</v>
      </c>
      <c r="B54" s="17" t="s">
        <v>82</v>
      </c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8">
        <f t="shared" si="4"/>
        <v>0</v>
      </c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</row>
    <row r="55" spans="1:35">
      <c r="A55" s="189"/>
      <c r="B55" s="17" t="s">
        <v>12</v>
      </c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8">
        <f t="shared" si="4"/>
        <v>0</v>
      </c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</row>
    <row r="56" spans="1:35">
      <c r="A56" s="215" t="s">
        <v>9</v>
      </c>
      <c r="B56" s="17" t="s">
        <v>82</v>
      </c>
      <c r="C56" s="17">
        <f>C52+C54</f>
        <v>0</v>
      </c>
      <c r="D56" s="17">
        <f t="shared" ref="C56:X57" si="5">D52+D54</f>
        <v>0</v>
      </c>
      <c r="E56" s="17">
        <f t="shared" si="5"/>
        <v>0</v>
      </c>
      <c r="F56" s="17">
        <f t="shared" si="5"/>
        <v>0</v>
      </c>
      <c r="G56" s="17">
        <f t="shared" si="5"/>
        <v>0</v>
      </c>
      <c r="H56" s="17">
        <f t="shared" si="5"/>
        <v>0</v>
      </c>
      <c r="I56" s="17">
        <f t="shared" si="5"/>
        <v>0</v>
      </c>
      <c r="J56" s="17">
        <f t="shared" si="5"/>
        <v>0</v>
      </c>
      <c r="K56" s="17">
        <f t="shared" si="5"/>
        <v>0</v>
      </c>
      <c r="L56" s="17">
        <f t="shared" si="5"/>
        <v>0</v>
      </c>
      <c r="M56" s="17">
        <f t="shared" si="5"/>
        <v>0</v>
      </c>
      <c r="N56" s="17">
        <f t="shared" si="5"/>
        <v>0</v>
      </c>
      <c r="O56" s="17">
        <f t="shared" si="5"/>
        <v>0</v>
      </c>
      <c r="P56" s="17">
        <f t="shared" si="5"/>
        <v>0</v>
      </c>
      <c r="Q56" s="17">
        <f t="shared" si="5"/>
        <v>0</v>
      </c>
      <c r="R56" s="17">
        <f t="shared" si="5"/>
        <v>0</v>
      </c>
      <c r="S56" s="17">
        <f t="shared" si="5"/>
        <v>0</v>
      </c>
      <c r="T56" s="17">
        <f t="shared" si="5"/>
        <v>0</v>
      </c>
      <c r="U56" s="17">
        <f t="shared" si="5"/>
        <v>0</v>
      </c>
      <c r="V56" s="17">
        <f t="shared" si="5"/>
        <v>0</v>
      </c>
      <c r="W56" s="17">
        <f t="shared" si="5"/>
        <v>0</v>
      </c>
      <c r="X56" s="17">
        <f t="shared" si="5"/>
        <v>0</v>
      </c>
      <c r="Y56" s="18">
        <f t="shared" si="4"/>
        <v>0</v>
      </c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</row>
    <row r="57" spans="1:35" ht="16.5" thickBot="1">
      <c r="A57" s="216"/>
      <c r="B57" s="19" t="s">
        <v>12</v>
      </c>
      <c r="C57" s="17">
        <f t="shared" si="5"/>
        <v>0</v>
      </c>
      <c r="D57" s="17">
        <f t="shared" si="5"/>
        <v>0</v>
      </c>
      <c r="E57" s="17">
        <f t="shared" si="5"/>
        <v>0</v>
      </c>
      <c r="F57" s="17">
        <f t="shared" si="5"/>
        <v>0</v>
      </c>
      <c r="G57" s="17">
        <f t="shared" si="5"/>
        <v>0</v>
      </c>
      <c r="H57" s="17">
        <f t="shared" si="5"/>
        <v>0</v>
      </c>
      <c r="I57" s="17">
        <f t="shared" si="5"/>
        <v>0</v>
      </c>
      <c r="J57" s="17">
        <f t="shared" si="5"/>
        <v>0</v>
      </c>
      <c r="K57" s="17">
        <f t="shared" si="5"/>
        <v>0</v>
      </c>
      <c r="L57" s="17">
        <f t="shared" si="5"/>
        <v>0</v>
      </c>
      <c r="M57" s="17">
        <f t="shared" si="5"/>
        <v>0</v>
      </c>
      <c r="N57" s="17">
        <f t="shared" si="5"/>
        <v>0</v>
      </c>
      <c r="O57" s="17">
        <f t="shared" si="5"/>
        <v>0</v>
      </c>
      <c r="P57" s="17">
        <f t="shared" si="5"/>
        <v>0</v>
      </c>
      <c r="Q57" s="17">
        <f t="shared" si="5"/>
        <v>0</v>
      </c>
      <c r="R57" s="17">
        <f t="shared" si="5"/>
        <v>0</v>
      </c>
      <c r="S57" s="17">
        <f t="shared" si="5"/>
        <v>0</v>
      </c>
      <c r="T57" s="17">
        <f t="shared" si="5"/>
        <v>0</v>
      </c>
      <c r="U57" s="17">
        <f t="shared" si="5"/>
        <v>0</v>
      </c>
      <c r="V57" s="17">
        <f t="shared" si="5"/>
        <v>0</v>
      </c>
      <c r="W57" s="17">
        <f t="shared" si="5"/>
        <v>0</v>
      </c>
      <c r="X57" s="17">
        <f t="shared" si="5"/>
        <v>0</v>
      </c>
      <c r="Y57" s="18">
        <f t="shared" si="4"/>
        <v>0</v>
      </c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</row>
    <row r="58" spans="1:35" ht="16.5" thickBot="1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</row>
    <row r="59" spans="1:35" ht="31.5" customHeight="1" thickBot="1">
      <c r="A59" s="217" t="s">
        <v>83</v>
      </c>
      <c r="B59" s="218"/>
      <c r="C59" s="218"/>
      <c r="D59" s="218"/>
      <c r="E59" s="218"/>
      <c r="F59" s="218"/>
      <c r="G59" s="218"/>
      <c r="H59" s="218"/>
      <c r="I59" s="218"/>
      <c r="J59" s="218"/>
      <c r="K59" s="219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</row>
    <row r="60" spans="1:35" ht="105" customHeight="1">
      <c r="A60" s="3" t="s">
        <v>2</v>
      </c>
      <c r="B60" s="22" t="s">
        <v>84</v>
      </c>
      <c r="C60" s="22" t="s">
        <v>85</v>
      </c>
      <c r="D60" s="22" t="s">
        <v>86</v>
      </c>
      <c r="E60" s="105" t="s">
        <v>87</v>
      </c>
      <c r="F60" s="22" t="s">
        <v>88</v>
      </c>
      <c r="G60" s="22" t="s">
        <v>89</v>
      </c>
      <c r="H60" s="22" t="s">
        <v>90</v>
      </c>
      <c r="I60" s="22" t="s">
        <v>91</v>
      </c>
      <c r="J60" s="22" t="s">
        <v>92</v>
      </c>
      <c r="K60" s="23" t="s">
        <v>93</v>
      </c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</row>
    <row r="61" spans="1:35" ht="32.25" customHeight="1">
      <c r="A61" s="215" t="s">
        <v>5</v>
      </c>
      <c r="B61" s="17" t="s">
        <v>74</v>
      </c>
      <c r="C61" s="158"/>
      <c r="D61" s="158"/>
      <c r="E61" s="158"/>
      <c r="F61" s="158"/>
      <c r="G61" s="158"/>
      <c r="H61" s="158"/>
      <c r="I61" s="158"/>
      <c r="J61" s="158"/>
      <c r="K61" s="158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</row>
    <row r="62" spans="1:35" ht="41.25" customHeight="1">
      <c r="A62" s="188"/>
      <c r="B62" s="17" t="s">
        <v>94</v>
      </c>
      <c r="C62" s="158"/>
      <c r="D62" s="158"/>
      <c r="E62" s="158"/>
      <c r="F62" s="164"/>
      <c r="G62" s="164"/>
      <c r="H62" s="158"/>
      <c r="I62" s="164"/>
      <c r="J62" s="158"/>
      <c r="K62" s="158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</row>
    <row r="63" spans="1:35" ht="32.25" customHeight="1">
      <c r="A63" s="189"/>
      <c r="B63" s="17" t="s">
        <v>95</v>
      </c>
      <c r="C63" s="158"/>
      <c r="D63" s="158"/>
      <c r="E63" s="158"/>
      <c r="F63" s="165"/>
      <c r="G63" s="165"/>
      <c r="H63" s="158"/>
      <c r="I63" s="165"/>
      <c r="J63" s="158"/>
      <c r="K63" s="158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</row>
    <row r="64" spans="1:35">
      <c r="A64" s="215" t="s">
        <v>6</v>
      </c>
      <c r="B64" s="17" t="s">
        <v>74</v>
      </c>
      <c r="C64" s="158"/>
      <c r="D64" s="158"/>
      <c r="E64" s="158"/>
      <c r="F64" s="158"/>
      <c r="G64" s="158"/>
      <c r="H64" s="158"/>
      <c r="I64" s="158"/>
      <c r="J64" s="158"/>
      <c r="K64" s="158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</row>
    <row r="65" spans="1:35" ht="42.75" customHeight="1">
      <c r="A65" s="188"/>
      <c r="B65" s="17" t="s">
        <v>94</v>
      </c>
      <c r="C65" s="158"/>
      <c r="D65" s="158"/>
      <c r="E65" s="158"/>
      <c r="F65" s="165"/>
      <c r="G65" s="165"/>
      <c r="H65" s="158"/>
      <c r="I65" s="165"/>
      <c r="J65" s="158"/>
      <c r="K65" s="158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</row>
    <row r="66" spans="1:35" ht="37.9" customHeight="1" thickBot="1">
      <c r="A66" s="216"/>
      <c r="B66" s="19" t="s">
        <v>95</v>
      </c>
      <c r="C66" s="158"/>
      <c r="D66" s="158"/>
      <c r="E66" s="158"/>
      <c r="F66" s="166"/>
      <c r="G66" s="166"/>
      <c r="H66" s="158"/>
      <c r="I66" s="166"/>
      <c r="J66" s="158"/>
      <c r="K66" s="158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</row>
    <row r="67" spans="1:3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</row>
    <row r="68" spans="1:35" ht="16.5" thickBot="1">
      <c r="A68" s="234" t="s">
        <v>96</v>
      </c>
      <c r="B68" s="235"/>
      <c r="C68" s="235"/>
      <c r="D68" s="235"/>
      <c r="E68" s="235"/>
      <c r="F68" s="235"/>
      <c r="G68" s="235"/>
      <c r="H68" s="235"/>
      <c r="I68" s="235"/>
      <c r="J68" s="235"/>
      <c r="K68" s="235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</row>
    <row r="69" spans="1:35" ht="32.25" thickBot="1">
      <c r="A69" s="152" t="s">
        <v>2</v>
      </c>
      <c r="B69" s="153" t="s">
        <v>97</v>
      </c>
      <c r="C69" s="26" t="s">
        <v>38</v>
      </c>
      <c r="D69" s="27" t="s">
        <v>39</v>
      </c>
      <c r="E69" s="27" t="s">
        <v>40</v>
      </c>
      <c r="F69" s="27" t="s">
        <v>41</v>
      </c>
      <c r="G69" s="27" t="s">
        <v>98</v>
      </c>
      <c r="H69" s="27" t="s">
        <v>43</v>
      </c>
      <c r="I69" s="27" t="s">
        <v>44</v>
      </c>
      <c r="J69" s="28" t="s">
        <v>45</v>
      </c>
      <c r="K69" s="28" t="s">
        <v>276</v>
      </c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</row>
    <row r="70" spans="1:35" ht="28.5" customHeight="1">
      <c r="A70" s="236" t="s">
        <v>5</v>
      </c>
      <c r="B70" s="29" t="s">
        <v>99</v>
      </c>
      <c r="C70" s="158"/>
      <c r="D70" s="158"/>
      <c r="E70" s="158"/>
      <c r="F70" s="158"/>
      <c r="G70" s="158"/>
      <c r="H70" s="158"/>
      <c r="I70" s="158"/>
      <c r="J70" s="158"/>
      <c r="K70" s="158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</row>
    <row r="71" spans="1:35" ht="31.5">
      <c r="A71" s="237"/>
      <c r="B71" s="30" t="s">
        <v>100</v>
      </c>
      <c r="C71" s="158"/>
      <c r="D71" s="158"/>
      <c r="E71" s="158"/>
      <c r="F71" s="158"/>
      <c r="G71" s="158"/>
      <c r="H71" s="158"/>
      <c r="I71" s="158"/>
      <c r="J71" s="158"/>
      <c r="K71" s="158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</row>
    <row r="72" spans="1:35" ht="31.5">
      <c r="A72" s="237"/>
      <c r="B72" s="30" t="s">
        <v>101</v>
      </c>
      <c r="C72" s="158"/>
      <c r="D72" s="158"/>
      <c r="E72" s="158"/>
      <c r="F72" s="158"/>
      <c r="G72" s="158"/>
      <c r="H72" s="158"/>
      <c r="I72" s="158"/>
      <c r="J72" s="158"/>
      <c r="K72" s="158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</row>
    <row r="73" spans="1:35" ht="31.5">
      <c r="A73" s="237"/>
      <c r="B73" s="30" t="s">
        <v>102</v>
      </c>
      <c r="C73" s="158"/>
      <c r="D73" s="158"/>
      <c r="E73" s="158"/>
      <c r="F73" s="158"/>
      <c r="G73" s="158"/>
      <c r="H73" s="158"/>
      <c r="I73" s="158"/>
      <c r="J73" s="158"/>
      <c r="K73" s="158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</row>
    <row r="74" spans="1:35" ht="30" customHeight="1" thickBot="1">
      <c r="A74" s="238"/>
      <c r="B74" s="31" t="s">
        <v>93</v>
      </c>
      <c r="C74" s="158"/>
      <c r="D74" s="158"/>
      <c r="E74" s="158"/>
      <c r="F74" s="158"/>
      <c r="G74" s="158"/>
      <c r="H74" s="158"/>
      <c r="I74" s="158"/>
      <c r="J74" s="158"/>
      <c r="K74" s="158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</row>
    <row r="75" spans="1:35" ht="31.5" customHeight="1">
      <c r="A75" s="236" t="s">
        <v>6</v>
      </c>
      <c r="B75" s="32" t="s">
        <v>99</v>
      </c>
      <c r="C75" s="158"/>
      <c r="D75" s="158"/>
      <c r="E75" s="158"/>
      <c r="F75" s="158"/>
      <c r="G75" s="158"/>
      <c r="H75" s="158"/>
      <c r="I75" s="158"/>
      <c r="J75" s="158"/>
      <c r="K75" s="158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</row>
    <row r="76" spans="1:35" ht="31.5">
      <c r="A76" s="237"/>
      <c r="B76" s="30" t="s">
        <v>100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</row>
    <row r="77" spans="1:35" ht="31.5">
      <c r="A77" s="237"/>
      <c r="B77" s="30" t="s">
        <v>101</v>
      </c>
      <c r="C77" s="158"/>
      <c r="D77" s="158"/>
      <c r="E77" s="158"/>
      <c r="F77" s="158"/>
      <c r="G77" s="158"/>
      <c r="H77" s="158"/>
      <c r="I77" s="158"/>
      <c r="J77" s="158"/>
      <c r="K77" s="158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</row>
    <row r="78" spans="1:35" ht="31.5">
      <c r="A78" s="237"/>
      <c r="B78" s="30" t="s">
        <v>102</v>
      </c>
      <c r="C78" s="158"/>
      <c r="D78" s="158"/>
      <c r="E78" s="158"/>
      <c r="F78" s="158"/>
      <c r="G78" s="158"/>
      <c r="H78" s="158"/>
      <c r="I78" s="158"/>
      <c r="J78" s="158"/>
      <c r="K78" s="158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</row>
    <row r="79" spans="1:35" ht="33.75" customHeight="1" thickBot="1">
      <c r="A79" s="238"/>
      <c r="B79" s="31" t="s">
        <v>93</v>
      </c>
      <c r="C79" s="158"/>
      <c r="D79" s="158"/>
      <c r="E79" s="158"/>
      <c r="F79" s="158"/>
      <c r="G79" s="158"/>
      <c r="H79" s="158"/>
      <c r="I79" s="158"/>
      <c r="J79" s="158"/>
      <c r="K79" s="158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</row>
    <row r="80" spans="1:35" ht="16.5" thickBot="1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</row>
    <row r="81" spans="1:35" ht="24.95" customHeight="1">
      <c r="A81" s="239" t="s">
        <v>219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1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</row>
    <row r="82" spans="1:35" ht="24.95" customHeight="1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4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</row>
    <row r="83" spans="1:35" ht="24.95" customHeight="1" thickBot="1">
      <c r="A83" s="245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  <c r="N83" s="247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</row>
    <row r="84" spans="1:35" ht="24.9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</row>
    <row r="85" spans="1:35">
      <c r="A85" s="228" t="s">
        <v>103</v>
      </c>
      <c r="B85" s="229"/>
      <c r="C85" s="229"/>
      <c r="D85" s="229"/>
      <c r="E85" s="230"/>
      <c r="F85" s="145">
        <f>(E38+D38)-SUM(F38:K38)</f>
        <v>0</v>
      </c>
      <c r="G85" s="146"/>
      <c r="H85" s="231" t="s">
        <v>104</v>
      </c>
      <c r="I85" s="232"/>
      <c r="J85" s="232"/>
      <c r="K85" s="232"/>
      <c r="L85" s="233"/>
      <c r="M85" s="145">
        <f>(C52+C53)-SUM(C61:K61)</f>
        <v>0</v>
      </c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</row>
    <row r="86" spans="1:35">
      <c r="A86" s="228" t="s">
        <v>105</v>
      </c>
      <c r="B86" s="229"/>
      <c r="C86" s="229"/>
      <c r="D86" s="229"/>
      <c r="E86" s="230"/>
      <c r="F86" s="145">
        <f>(E39+D39)-SUM(F39:K39)</f>
        <v>0</v>
      </c>
      <c r="G86" s="146"/>
      <c r="H86" s="231" t="s">
        <v>106</v>
      </c>
      <c r="I86" s="232"/>
      <c r="J86" s="232"/>
      <c r="K86" s="232"/>
      <c r="L86" s="233"/>
      <c r="M86" s="145">
        <f>(C54+C55)-SUM(C64:K64)</f>
        <v>0</v>
      </c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</row>
    <row r="87" spans="1:35">
      <c r="A87" s="228" t="s">
        <v>107</v>
      </c>
      <c r="B87" s="229"/>
      <c r="C87" s="229"/>
      <c r="D87" s="229"/>
      <c r="E87" s="230"/>
      <c r="F87" s="145">
        <f>(E38+D38)-SUM(L38:T38)</f>
        <v>0</v>
      </c>
      <c r="G87" s="146"/>
      <c r="H87" s="231" t="s">
        <v>108</v>
      </c>
      <c r="I87" s="232"/>
      <c r="J87" s="232"/>
      <c r="K87" s="232"/>
      <c r="L87" s="233"/>
      <c r="M87" s="145">
        <f>(D52+D53)-SUM(C62:K62)</f>
        <v>0</v>
      </c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</row>
    <row r="88" spans="1:35">
      <c r="A88" s="228" t="s">
        <v>109</v>
      </c>
      <c r="B88" s="229"/>
      <c r="C88" s="229"/>
      <c r="D88" s="229"/>
      <c r="E88" s="230"/>
      <c r="F88" s="145">
        <f>(E39+D39)-SUM(L39:T39)</f>
        <v>0</v>
      </c>
      <c r="G88" s="146"/>
      <c r="H88" s="231" t="s">
        <v>110</v>
      </c>
      <c r="I88" s="232"/>
      <c r="J88" s="232"/>
      <c r="K88" s="232"/>
      <c r="L88" s="233"/>
      <c r="M88" s="145">
        <f>(D54+D55)-SUM(C65:K65)</f>
        <v>0</v>
      </c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</row>
    <row r="89" spans="1:35">
      <c r="A89" s="228" t="s">
        <v>111</v>
      </c>
      <c r="B89" s="229"/>
      <c r="C89" s="229"/>
      <c r="D89" s="229"/>
      <c r="E89" s="230"/>
      <c r="F89" s="145">
        <f>(E38+D38)-(B44+D44+F44+H44+J44+L44+N44+P44+R44+U44+W44+Y44)</f>
        <v>0</v>
      </c>
      <c r="G89" s="146"/>
      <c r="H89" s="231" t="s">
        <v>112</v>
      </c>
      <c r="I89" s="232"/>
      <c r="J89" s="232"/>
      <c r="K89" s="232"/>
      <c r="L89" s="233"/>
      <c r="M89" s="145">
        <f>(E52+E53)-SUM(C63:K63)</f>
        <v>0</v>
      </c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</row>
    <row r="90" spans="1:35">
      <c r="A90" s="228" t="s">
        <v>113</v>
      </c>
      <c r="B90" s="229"/>
      <c r="C90" s="229"/>
      <c r="D90" s="229"/>
      <c r="E90" s="230"/>
      <c r="F90" s="145">
        <f>(E39+D39)-(C44+E44+G44+I44+K44+M44+O44+Q44+S44+V44+X44+Z44)</f>
        <v>0</v>
      </c>
      <c r="G90" s="146"/>
      <c r="H90" s="231" t="s">
        <v>114</v>
      </c>
      <c r="I90" s="232"/>
      <c r="J90" s="232"/>
      <c r="K90" s="232"/>
      <c r="L90" s="233"/>
      <c r="M90" s="145">
        <f>(E54+E55)-SUM(C66:K66)</f>
        <v>0</v>
      </c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</row>
    <row r="91" spans="1:35">
      <c r="A91" s="228" t="s">
        <v>115</v>
      </c>
      <c r="B91" s="229"/>
      <c r="C91" s="229"/>
      <c r="D91" s="229"/>
      <c r="E91" s="230"/>
      <c r="F91" s="145">
        <f>SUM(C52:D53)-(B45+D45+F45+H45+J45+L45+N45+P45+R45+U45+W45+Y45)</f>
        <v>0</v>
      </c>
      <c r="G91" s="146"/>
      <c r="H91" s="231" t="s">
        <v>171</v>
      </c>
      <c r="I91" s="232"/>
      <c r="J91" s="232"/>
      <c r="K91" s="232"/>
      <c r="L91" s="233"/>
      <c r="M91" s="145" t="str">
        <f>IF(D38=(F38+H38+J38),"درست","غلط")</f>
        <v>درست</v>
      </c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</row>
    <row r="92" spans="1:35">
      <c r="A92" s="228" t="s">
        <v>116</v>
      </c>
      <c r="B92" s="229"/>
      <c r="C92" s="229"/>
      <c r="D92" s="229"/>
      <c r="E92" s="230"/>
      <c r="F92" s="145">
        <f>SUM(C54:D55)-(C45+E45+G45+I45+K45+M45+O45+Q45+S45+V45+X45+Z45)</f>
        <v>0</v>
      </c>
      <c r="G92" s="146"/>
      <c r="H92" s="231" t="s">
        <v>172</v>
      </c>
      <c r="I92" s="232"/>
      <c r="J92" s="232"/>
      <c r="K92" s="232"/>
      <c r="L92" s="233"/>
      <c r="M92" s="145" t="str">
        <f>IF(D39=(F39+H39+J39),"درست","غلط")</f>
        <v>درست</v>
      </c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</row>
    <row r="93" spans="1:35">
      <c r="A93" s="228" t="s">
        <v>117</v>
      </c>
      <c r="B93" s="229"/>
      <c r="C93" s="229"/>
      <c r="D93" s="229"/>
      <c r="E93" s="230"/>
      <c r="F93" s="145">
        <f>(E52+E53)-(B46+D46+F46+H46+J46+L46+N46+P46+R46+U46+W46+Y46)</f>
        <v>0</v>
      </c>
      <c r="G93" s="146"/>
      <c r="H93" s="231" t="s">
        <v>173</v>
      </c>
      <c r="I93" s="232"/>
      <c r="J93" s="232"/>
      <c r="K93" s="232"/>
      <c r="L93" s="233"/>
      <c r="M93" s="145" t="str">
        <f>IF(E38=(G38+I38+K38),"درست","غلط")</f>
        <v>درست</v>
      </c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</row>
    <row r="94" spans="1:35">
      <c r="A94" s="228" t="s">
        <v>118</v>
      </c>
      <c r="B94" s="229"/>
      <c r="C94" s="229"/>
      <c r="D94" s="229"/>
      <c r="E94" s="230"/>
      <c r="F94" s="145">
        <f>(E55+E54)-(C46+E46+G46+I46+K46+M46+O46+Q46+S46+V46+X46+Z46)</f>
        <v>0</v>
      </c>
      <c r="G94" s="146"/>
      <c r="H94" s="231" t="s">
        <v>174</v>
      </c>
      <c r="I94" s="232"/>
      <c r="J94" s="232"/>
      <c r="K94" s="232"/>
      <c r="L94" s="233"/>
      <c r="M94" s="145" t="str">
        <f>IF(E39=(G39+I39+K39),"درست","غلط")</f>
        <v>درست</v>
      </c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</row>
    <row r="95" spans="1:35">
      <c r="A95" s="228" t="s">
        <v>119</v>
      </c>
      <c r="B95" s="229"/>
      <c r="C95" s="229"/>
      <c r="D95" s="229"/>
      <c r="E95" s="230"/>
      <c r="F95" s="145">
        <f>SUM(F52:X53)-(B47+D47+F47+H47+J47+L47+N47+P47+R47+U47+W47+Y47)</f>
        <v>0</v>
      </c>
      <c r="G95" s="146"/>
      <c r="H95" s="231" t="s">
        <v>175</v>
      </c>
      <c r="I95" s="232"/>
      <c r="J95" s="232"/>
      <c r="K95" s="232"/>
      <c r="L95" s="233"/>
      <c r="M95" s="145">
        <f>(U38+V38+W38+X38+X39+W39+V39+U39)-((D38+E38+E39+D39)+((B38+C38+C39+B39)-N102))</f>
        <v>0</v>
      </c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</row>
    <row r="96" spans="1:35">
      <c r="A96" s="228" t="s">
        <v>120</v>
      </c>
      <c r="B96" s="229"/>
      <c r="C96" s="229"/>
      <c r="D96" s="229"/>
      <c r="E96" s="230"/>
      <c r="F96" s="145">
        <f>SUM(F54:X55)-(C47+E47+G47+I47+K47+M47+O47+Q47+S47+V47+X47+Z47)</f>
        <v>0</v>
      </c>
      <c r="G96" s="146"/>
      <c r="H96" s="231" t="s">
        <v>272</v>
      </c>
      <c r="I96" s="232"/>
      <c r="J96" s="232"/>
      <c r="K96" s="232"/>
      <c r="L96" s="233"/>
      <c r="M96" s="145">
        <f>(Y38+Z38+Y39+Z39)- (U38+V38+W38+X38+U39+V39+W39+X39)</f>
        <v>0</v>
      </c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</row>
    <row r="97" spans="1:35">
      <c r="A97" s="146"/>
      <c r="B97" s="146"/>
      <c r="C97" s="146"/>
      <c r="D97" s="146"/>
      <c r="E97" s="146"/>
      <c r="F97" s="146"/>
      <c r="G97" s="146"/>
      <c r="H97" s="231" t="s">
        <v>266</v>
      </c>
      <c r="I97" s="232"/>
      <c r="J97" s="232"/>
      <c r="K97" s="232"/>
      <c r="L97" s="233"/>
      <c r="M97" s="145">
        <f>(Y38+Z38+Y39+Z39)-((D38+E38+E39+D39)+((B38+C38+C39+B39)-N102))</f>
        <v>0</v>
      </c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</row>
    <row r="98" spans="1:3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</row>
    <row r="99" spans="1:3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</row>
    <row r="100" spans="1:3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</row>
    <row r="101" spans="1:3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</row>
    <row r="102" spans="1:35">
      <c r="A102" s="248" t="s">
        <v>121</v>
      </c>
      <c r="B102" s="248"/>
      <c r="C102" s="248"/>
      <c r="D102" s="248"/>
      <c r="E102" s="248"/>
      <c r="F102" s="248"/>
      <c r="G102" s="140">
        <f>H32+I32</f>
        <v>0</v>
      </c>
      <c r="H102" s="249" t="s">
        <v>122</v>
      </c>
      <c r="I102" s="250"/>
      <c r="J102" s="250"/>
      <c r="K102" s="250"/>
      <c r="L102" s="250"/>
      <c r="M102" s="251"/>
      <c r="N102" s="33">
        <f>SUM(B38:E39)-SUM(U38:X39)</f>
        <v>0</v>
      </c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</row>
    <row r="103" spans="1:35">
      <c r="A103" s="252" t="s">
        <v>123</v>
      </c>
      <c r="B103" s="252"/>
      <c r="C103" s="252"/>
      <c r="D103" s="252"/>
      <c r="E103" s="252"/>
      <c r="F103" s="252"/>
      <c r="G103" s="132">
        <f>B4+B5</f>
        <v>0</v>
      </c>
      <c r="H103" s="249" t="s">
        <v>124</v>
      </c>
      <c r="I103" s="250"/>
      <c r="J103" s="250"/>
      <c r="K103" s="250"/>
      <c r="L103" s="250"/>
      <c r="M103" s="251"/>
      <c r="N103" s="34" t="e">
        <f>(SUM(B38:E39)-SUM(U38:X39))*100/SUM(U38:X39)</f>
        <v>#DIV/0!</v>
      </c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</row>
    <row r="104" spans="1:35">
      <c r="A104" s="252" t="s">
        <v>125</v>
      </c>
      <c r="B104" s="252"/>
      <c r="C104" s="252"/>
      <c r="D104" s="252"/>
      <c r="E104" s="252"/>
      <c r="F104" s="252"/>
      <c r="G104" s="131" t="e">
        <f>G102/G103</f>
        <v>#DIV/0!</v>
      </c>
      <c r="H104" s="253" t="s">
        <v>126</v>
      </c>
      <c r="I104" s="253"/>
      <c r="J104" s="253"/>
      <c r="K104" s="253"/>
      <c r="L104" s="253"/>
      <c r="M104" s="253"/>
      <c r="N104" s="34" t="e">
        <f>SUM(B38:C39)/SUM(B38:E39)%</f>
        <v>#DIV/0!</v>
      </c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</row>
    <row r="105" spans="1:35">
      <c r="A105" s="252" t="s">
        <v>127</v>
      </c>
      <c r="B105" s="252"/>
      <c r="C105" s="252"/>
      <c r="D105" s="252"/>
      <c r="E105" s="252"/>
      <c r="F105" s="252"/>
      <c r="G105" s="131" t="e">
        <f>(I11+H11+H10+I10)*100/G102</f>
        <v>#DIV/0!</v>
      </c>
      <c r="H105" s="249" t="s">
        <v>128</v>
      </c>
      <c r="I105" s="250"/>
      <c r="J105" s="250"/>
      <c r="K105" s="250"/>
      <c r="L105" s="250"/>
      <c r="M105" s="251"/>
      <c r="N105" s="35" t="e">
        <f>SUM(H38:I39)/SUM(F38:I39)%</f>
        <v>#DIV/0!</v>
      </c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</row>
    <row r="106" spans="1:35">
      <c r="A106" s="252" t="s">
        <v>129</v>
      </c>
      <c r="B106" s="252"/>
      <c r="C106" s="252"/>
      <c r="D106" s="252"/>
      <c r="E106" s="252"/>
      <c r="F106" s="252"/>
      <c r="G106" s="131" t="e">
        <f>(SUM(H10:J12))*100/G102</f>
        <v>#DIV/0!</v>
      </c>
      <c r="H106" s="253" t="s">
        <v>130</v>
      </c>
      <c r="I106" s="253"/>
      <c r="J106" s="253"/>
      <c r="K106" s="253"/>
      <c r="L106" s="253"/>
      <c r="M106" s="253"/>
      <c r="N106" s="35" t="e">
        <f>SUM(F38:G39)/SUM(F38:I39)%</f>
        <v>#DIV/0!</v>
      </c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</row>
    <row r="107" spans="1:35">
      <c r="A107" s="252" t="s">
        <v>131</v>
      </c>
      <c r="B107" s="252"/>
      <c r="C107" s="252"/>
      <c r="D107" s="252"/>
      <c r="E107" s="252"/>
      <c r="F107" s="252"/>
      <c r="G107" s="131" t="e">
        <f>(H10+I10+H11+I11+H12+I12+H13+I13+H14+I14+H15+I15)*100/G102</f>
        <v>#DIV/0!</v>
      </c>
      <c r="H107" s="253" t="s">
        <v>132</v>
      </c>
      <c r="I107" s="253"/>
      <c r="J107" s="253"/>
      <c r="K107" s="253"/>
      <c r="L107" s="253"/>
      <c r="M107" s="253"/>
      <c r="N107" s="34" t="e">
        <f>SUM(F38:I39)/SUM(D38:E39)%</f>
        <v>#DIV/0!</v>
      </c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</row>
    <row r="108" spans="1:35">
      <c r="A108" s="252" t="s">
        <v>133</v>
      </c>
      <c r="B108" s="252"/>
      <c r="C108" s="252"/>
      <c r="D108" s="252"/>
      <c r="E108" s="252"/>
      <c r="F108" s="252"/>
      <c r="G108" s="131" t="e">
        <f>(H16+H17+H18+H19+H20+H21+H22+H23+H24+H25+H26+I26+I25+I24+I23+I22+I21+I20+I19+I18+I17+I16)*100/G102</f>
        <v>#DIV/0!</v>
      </c>
      <c r="H108" s="253" t="s">
        <v>134</v>
      </c>
      <c r="I108" s="253"/>
      <c r="J108" s="253"/>
      <c r="K108" s="253"/>
      <c r="L108" s="253"/>
      <c r="M108" s="253"/>
      <c r="N108" s="34" t="e">
        <f>SUM(U38:U39)*100/SUM(U38:X39)</f>
        <v>#DIV/0!</v>
      </c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</row>
    <row r="109" spans="1:35">
      <c r="A109" s="252" t="s">
        <v>135</v>
      </c>
      <c r="B109" s="252"/>
      <c r="C109" s="252"/>
      <c r="D109" s="252"/>
      <c r="E109" s="252"/>
      <c r="F109" s="252"/>
      <c r="G109" s="131" t="e">
        <f>SUM(H27:I31)*100/G102</f>
        <v>#DIV/0!</v>
      </c>
      <c r="H109" s="253" t="s">
        <v>136</v>
      </c>
      <c r="I109" s="253"/>
      <c r="J109" s="253"/>
      <c r="K109" s="253"/>
      <c r="L109" s="253"/>
      <c r="M109" s="253"/>
      <c r="N109" s="34" t="e">
        <f>SUM(X38:X39)*100/SUM(U38:X39)</f>
        <v>#DIV/0!</v>
      </c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</row>
    <row r="110" spans="1:35" ht="16.5" thickBot="1">
      <c r="A110" s="252" t="s">
        <v>137</v>
      </c>
      <c r="B110" s="252"/>
      <c r="C110" s="252"/>
      <c r="D110" s="252"/>
      <c r="E110" s="252"/>
      <c r="F110" s="252"/>
      <c r="G110" s="131" t="e">
        <f>(G109+G107)*100/G108</f>
        <v>#DIV/0!</v>
      </c>
      <c r="H110" s="258" t="s">
        <v>138</v>
      </c>
      <c r="I110" s="258"/>
      <c r="J110" s="258"/>
      <c r="K110" s="258"/>
      <c r="L110" s="258"/>
      <c r="M110" s="258"/>
      <c r="N110" s="36" t="e">
        <f>(C4+C5)*100/(B4+B5)</f>
        <v>#DIV/0!</v>
      </c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</row>
    <row r="111" spans="1:35">
      <c r="A111" s="252" t="s">
        <v>139</v>
      </c>
      <c r="B111" s="252"/>
      <c r="C111" s="252"/>
      <c r="D111" s="252"/>
      <c r="E111" s="252"/>
      <c r="F111" s="252"/>
      <c r="G111" s="131" t="e">
        <f t="shared" ref="G111:G120" si="6">J15*100/I15</f>
        <v>#DIV/0!</v>
      </c>
      <c r="H111" s="254" t="s">
        <v>140</v>
      </c>
      <c r="I111" s="255"/>
      <c r="J111" s="255"/>
      <c r="K111" s="255"/>
      <c r="L111" s="255"/>
      <c r="M111" s="255"/>
      <c r="N111" s="279" t="s">
        <v>204</v>
      </c>
      <c r="O111" s="172" t="s">
        <v>11</v>
      </c>
      <c r="P111" s="172" t="s">
        <v>12</v>
      </c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</row>
    <row r="112" spans="1:35">
      <c r="A112" s="252" t="s">
        <v>267</v>
      </c>
      <c r="B112" s="252"/>
      <c r="C112" s="252"/>
      <c r="D112" s="252"/>
      <c r="E112" s="252"/>
      <c r="F112" s="252"/>
      <c r="G112" s="131" t="e">
        <f t="shared" si="6"/>
        <v>#DIV/0!</v>
      </c>
      <c r="H112" s="256"/>
      <c r="I112" s="257"/>
      <c r="J112" s="257"/>
      <c r="K112" s="257"/>
      <c r="L112" s="257"/>
      <c r="M112" s="257"/>
      <c r="N112" s="280"/>
      <c r="O112" s="173"/>
      <c r="P112" s="173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</row>
    <row r="113" spans="1:35">
      <c r="A113" s="252" t="s">
        <v>268</v>
      </c>
      <c r="B113" s="252"/>
      <c r="C113" s="252"/>
      <c r="D113" s="252"/>
      <c r="E113" s="252"/>
      <c r="F113" s="252"/>
      <c r="G113" s="131" t="e">
        <f t="shared" si="6"/>
        <v>#DIV/0!</v>
      </c>
      <c r="H113" s="259" t="s">
        <v>141</v>
      </c>
      <c r="I113" s="259"/>
      <c r="J113" s="259"/>
      <c r="K113" s="259"/>
      <c r="L113" s="259"/>
      <c r="M113" s="259"/>
      <c r="N113" s="133" t="e">
        <f>SUM(Y56:Y57)/SUM(H32:I32)*1000</f>
        <v>#DIV/0!</v>
      </c>
      <c r="O113" s="131" t="e">
        <f>(Y56/H32)*1000</f>
        <v>#DIV/0!</v>
      </c>
      <c r="P113" s="131" t="e">
        <f>Y57/I32*1000</f>
        <v>#DIV/0!</v>
      </c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</row>
    <row r="114" spans="1:35">
      <c r="A114" s="252" t="s">
        <v>142</v>
      </c>
      <c r="B114" s="252"/>
      <c r="C114" s="252"/>
      <c r="D114" s="252"/>
      <c r="E114" s="252"/>
      <c r="F114" s="252"/>
      <c r="G114" s="131" t="e">
        <f t="shared" si="6"/>
        <v>#DIV/0!</v>
      </c>
      <c r="H114" s="252" t="s">
        <v>143</v>
      </c>
      <c r="I114" s="252"/>
      <c r="J114" s="252"/>
      <c r="K114" s="252"/>
      <c r="L114" s="252"/>
      <c r="M114" s="252"/>
      <c r="N114" s="134" t="e">
        <f>(C56+C57)*1000/SUM(D38:E39)</f>
        <v>#DIV/0!</v>
      </c>
      <c r="O114" s="131" t="e">
        <f>C56/SUM(D38:D39)*1000</f>
        <v>#DIV/0!</v>
      </c>
      <c r="P114" s="131" t="e">
        <f>C57/SUM(E38:E39)*1000</f>
        <v>#DIV/0!</v>
      </c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</row>
    <row r="115" spans="1:35">
      <c r="A115" s="252" t="s">
        <v>144</v>
      </c>
      <c r="B115" s="252"/>
      <c r="C115" s="252"/>
      <c r="D115" s="252"/>
      <c r="E115" s="252"/>
      <c r="F115" s="252"/>
      <c r="G115" s="131" t="e">
        <f t="shared" si="6"/>
        <v>#DIV/0!</v>
      </c>
      <c r="H115" s="252" t="s">
        <v>145</v>
      </c>
      <c r="I115" s="252"/>
      <c r="J115" s="252"/>
      <c r="K115" s="252"/>
      <c r="L115" s="252"/>
      <c r="M115" s="252"/>
      <c r="N115" s="134" t="e">
        <f>SUM(C56:D57)*1000/SUM(D38:E39)</f>
        <v>#DIV/0!</v>
      </c>
      <c r="O115" s="131" t="e">
        <f>SUM(C56:D56)/SUM(D38:D39)*1000</f>
        <v>#DIV/0!</v>
      </c>
      <c r="P115" s="131" t="e">
        <f>SUM(C57:D57)/SUM(E38:E39)*1000</f>
        <v>#DIV/0!</v>
      </c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</row>
    <row r="116" spans="1:35">
      <c r="A116" s="252" t="s">
        <v>146</v>
      </c>
      <c r="B116" s="252"/>
      <c r="C116" s="252"/>
      <c r="D116" s="252"/>
      <c r="E116" s="252"/>
      <c r="F116" s="252"/>
      <c r="G116" s="131" t="e">
        <f t="shared" si="6"/>
        <v>#DIV/0!</v>
      </c>
      <c r="H116" s="252" t="s">
        <v>147</v>
      </c>
      <c r="I116" s="252"/>
      <c r="J116" s="252"/>
      <c r="K116" s="252"/>
      <c r="L116" s="252"/>
      <c r="M116" s="252"/>
      <c r="N116" s="134" t="e">
        <f>SUM(C56:E57)*1000/SUM(D38:E39)</f>
        <v>#DIV/0!</v>
      </c>
      <c r="O116" s="131" t="e">
        <f>SUM(C56:E56)/SUM(D38:D39)*1000</f>
        <v>#DIV/0!</v>
      </c>
      <c r="P116" s="131" t="e">
        <f>SUM(C57:E57)/SUM(E38:E39)*1000</f>
        <v>#DIV/0!</v>
      </c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</row>
    <row r="117" spans="1:35">
      <c r="A117" s="252" t="s">
        <v>148</v>
      </c>
      <c r="B117" s="252"/>
      <c r="C117" s="252"/>
      <c r="D117" s="252"/>
      <c r="E117" s="252"/>
      <c r="F117" s="252"/>
      <c r="G117" s="131" t="e">
        <f t="shared" si="6"/>
        <v>#DIV/0!</v>
      </c>
      <c r="H117" s="252" t="s">
        <v>149</v>
      </c>
      <c r="I117" s="252"/>
      <c r="J117" s="252"/>
      <c r="K117" s="252"/>
      <c r="L117" s="252"/>
      <c r="M117" s="252"/>
      <c r="N117" s="134" t="e">
        <f>SUM(C56:E57)*1000/SUM(H10:I12)</f>
        <v>#DIV/0!</v>
      </c>
      <c r="O117" s="131" t="e">
        <f>SUM(C56:E56)/SUM(H10:H12)*1000</f>
        <v>#DIV/0!</v>
      </c>
      <c r="P117" s="131" t="e">
        <f>SUM(C57:E57)/SUM(I10:I12)*1000</f>
        <v>#DIV/0!</v>
      </c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</row>
    <row r="118" spans="1:35" ht="16.5" thickBot="1">
      <c r="A118" s="252" t="s">
        <v>150</v>
      </c>
      <c r="B118" s="252"/>
      <c r="C118" s="252"/>
      <c r="D118" s="252"/>
      <c r="E118" s="252"/>
      <c r="F118" s="252"/>
      <c r="G118" s="131" t="e">
        <f t="shared" si="6"/>
        <v>#DIV/0!</v>
      </c>
      <c r="H118" s="262" t="s">
        <v>151</v>
      </c>
      <c r="I118" s="262"/>
      <c r="J118" s="262"/>
      <c r="K118" s="262"/>
      <c r="L118" s="262"/>
      <c r="M118" s="262"/>
      <c r="N118" s="37" t="e">
        <f>SUM(C70:K79)*100000/SUM(D38:E39)</f>
        <v>#DIV/0!</v>
      </c>
      <c r="O118" s="50"/>
      <c r="P118" s="50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</row>
    <row r="119" spans="1:35">
      <c r="A119" s="252" t="s">
        <v>152</v>
      </c>
      <c r="B119" s="252"/>
      <c r="C119" s="252"/>
      <c r="D119" s="252"/>
      <c r="E119" s="252"/>
      <c r="F119" s="252"/>
      <c r="G119" s="131" t="e">
        <f t="shared" si="6"/>
        <v>#DIV/0!</v>
      </c>
      <c r="H119" s="260" t="s">
        <v>153</v>
      </c>
      <c r="I119" s="260"/>
      <c r="J119" s="260"/>
      <c r="K119" s="260"/>
      <c r="L119" s="260"/>
      <c r="M119" s="260"/>
      <c r="N119" s="260"/>
      <c r="O119" s="260"/>
      <c r="P119" s="260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</row>
    <row r="120" spans="1:35">
      <c r="A120" s="252" t="s">
        <v>285</v>
      </c>
      <c r="B120" s="252"/>
      <c r="C120" s="252"/>
      <c r="D120" s="252"/>
      <c r="E120" s="252"/>
      <c r="F120" s="252"/>
      <c r="G120" s="131" t="e">
        <f t="shared" si="6"/>
        <v>#DIV/0!</v>
      </c>
      <c r="H120" s="261"/>
      <c r="I120" s="261"/>
      <c r="J120" s="261"/>
      <c r="K120" s="261"/>
      <c r="L120" s="261"/>
      <c r="M120" s="261"/>
      <c r="N120" s="261"/>
      <c r="O120" s="261"/>
      <c r="P120" s="261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</row>
    <row r="121" spans="1:35">
      <c r="A121" s="252" t="s">
        <v>278</v>
      </c>
      <c r="B121" s="252"/>
      <c r="C121" s="252"/>
      <c r="D121" s="252"/>
      <c r="E121" s="252"/>
      <c r="F121" s="252"/>
      <c r="G121" s="131" t="e">
        <f>SUM(J15:J24)*100/SUM(I15:I24)</f>
        <v>#DIV/0!</v>
      </c>
      <c r="H121" s="259" t="s">
        <v>85</v>
      </c>
      <c r="I121" s="259"/>
      <c r="J121" s="259"/>
      <c r="K121" s="259"/>
      <c r="L121" s="259"/>
      <c r="M121" s="259"/>
      <c r="N121" s="133" t="e">
        <f>SUM(C$61:C$66)*1000/SUM($H$10:$I$12)</f>
        <v>#DIV/0!</v>
      </c>
      <c r="O121" s="51"/>
      <c r="P121" s="51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</row>
    <row r="122" spans="1:35">
      <c r="A122" s="252" t="s">
        <v>277</v>
      </c>
      <c r="B122" s="252"/>
      <c r="C122" s="252"/>
      <c r="D122" s="252"/>
      <c r="E122" s="252"/>
      <c r="F122" s="252"/>
      <c r="G122" s="131" t="e">
        <f>SUM(J16:J24)*100/SUM(I16:I24)</f>
        <v>#DIV/0!</v>
      </c>
      <c r="H122" s="252" t="s">
        <v>86</v>
      </c>
      <c r="I122" s="252"/>
      <c r="J122" s="252"/>
      <c r="K122" s="252"/>
      <c r="L122" s="252"/>
      <c r="M122" s="252"/>
      <c r="N122" s="133" t="e">
        <f>SUM(D$61:D$66)*1000/SUM($H$10:$I$12)</f>
        <v>#DIV/0!</v>
      </c>
      <c r="O122" s="48"/>
      <c r="P122" s="48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</row>
    <row r="123" spans="1:35">
      <c r="A123" s="252" t="s">
        <v>154</v>
      </c>
      <c r="B123" s="252"/>
      <c r="C123" s="252"/>
      <c r="D123" s="252"/>
      <c r="E123" s="252"/>
      <c r="F123" s="252"/>
      <c r="G123" s="131" t="e">
        <f>SUM(D38:E39)/SUM(H32:I32)*1000</f>
        <v>#DIV/0!</v>
      </c>
      <c r="H123" s="252" t="s">
        <v>155</v>
      </c>
      <c r="I123" s="252"/>
      <c r="J123" s="252"/>
      <c r="K123" s="252"/>
      <c r="L123" s="252"/>
      <c r="M123" s="252"/>
      <c r="N123" s="133" t="e">
        <f>SUM(E$61:E$66)*1000/SUM($H$10:$I$12)</f>
        <v>#DIV/0!</v>
      </c>
      <c r="O123" s="48"/>
      <c r="P123" s="48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</row>
    <row r="124" spans="1:35">
      <c r="A124" s="266" t="s">
        <v>156</v>
      </c>
      <c r="B124" s="266"/>
      <c r="C124" s="266"/>
      <c r="D124" s="266"/>
      <c r="E124" s="266"/>
      <c r="F124" s="266"/>
      <c r="G124" s="147" t="e">
        <f>(D38+E38+E39+D39)*1000/SUM(I15:I24)</f>
        <v>#DIV/0!</v>
      </c>
      <c r="H124" s="252" t="s">
        <v>157</v>
      </c>
      <c r="I124" s="252"/>
      <c r="J124" s="252"/>
      <c r="K124" s="252"/>
      <c r="L124" s="252"/>
      <c r="M124" s="252"/>
      <c r="N124" s="133" t="e">
        <f>SUM(F$61:F$66)*1000/SUM($H$10:$I$12)</f>
        <v>#DIV/0!</v>
      </c>
      <c r="O124" s="48"/>
      <c r="P124" s="48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</row>
    <row r="125" spans="1:35">
      <c r="A125" s="252" t="s">
        <v>158</v>
      </c>
      <c r="B125" s="252"/>
      <c r="C125" s="252"/>
      <c r="D125" s="252"/>
      <c r="E125" s="252"/>
      <c r="F125" s="252"/>
      <c r="G125" s="131" t="e">
        <f>(L38+L39)*1000/I15</f>
        <v>#DIV/0!</v>
      </c>
      <c r="H125" s="252" t="s">
        <v>89</v>
      </c>
      <c r="I125" s="252"/>
      <c r="J125" s="252"/>
      <c r="K125" s="252"/>
      <c r="L125" s="252"/>
      <c r="M125" s="252"/>
      <c r="N125" s="133" t="e">
        <f>SUM(G$61:G$66)*1000/SUM($H$10:$I$12)</f>
        <v>#DIV/0!</v>
      </c>
      <c r="O125" s="48"/>
      <c r="P125" s="48"/>
      <c r="Q125" s="57"/>
      <c r="R125" s="57"/>
      <c r="S125" s="57"/>
      <c r="T125" s="57"/>
      <c r="U125" s="57"/>
      <c r="V125" s="55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</row>
    <row r="126" spans="1:35">
      <c r="A126" s="252" t="s">
        <v>159</v>
      </c>
      <c r="B126" s="252"/>
      <c r="C126" s="252"/>
      <c r="D126" s="252"/>
      <c r="E126" s="252"/>
      <c r="F126" s="252"/>
      <c r="G126" s="131" t="e">
        <f>(M38+M39)*1000/(I17+I16)</f>
        <v>#DIV/0!</v>
      </c>
      <c r="H126" s="252" t="s">
        <v>90</v>
      </c>
      <c r="I126" s="252"/>
      <c r="J126" s="252"/>
      <c r="K126" s="252"/>
      <c r="L126" s="252"/>
      <c r="M126" s="252"/>
      <c r="N126" s="133" t="e">
        <f>SUM(H$61:H$66)*1000/SUM($H$10:$I$12)</f>
        <v>#DIV/0!</v>
      </c>
      <c r="O126" s="48"/>
      <c r="P126" s="48"/>
      <c r="Q126" s="57"/>
      <c r="R126" s="57"/>
      <c r="S126" s="57"/>
      <c r="T126" s="57"/>
      <c r="U126" s="57"/>
      <c r="V126" s="55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</row>
    <row r="127" spans="1:35">
      <c r="A127" s="252" t="s">
        <v>160</v>
      </c>
      <c r="B127" s="252"/>
      <c r="C127" s="252"/>
      <c r="D127" s="252"/>
      <c r="E127" s="252"/>
      <c r="F127" s="252"/>
      <c r="G127" s="131" t="e">
        <f>(N38+N39)*1000/I18</f>
        <v>#DIV/0!</v>
      </c>
      <c r="H127" s="252" t="s">
        <v>91</v>
      </c>
      <c r="I127" s="252"/>
      <c r="J127" s="252"/>
      <c r="K127" s="252"/>
      <c r="L127" s="252"/>
      <c r="M127" s="252"/>
      <c r="N127" s="133" t="e">
        <f>SUM(I$61:I$66)*1000/SUM($H$10:$I$12)</f>
        <v>#DIV/0!</v>
      </c>
      <c r="O127" s="48"/>
      <c r="P127" s="48"/>
      <c r="Q127" s="57"/>
      <c r="R127" s="57"/>
      <c r="S127" s="57"/>
      <c r="T127" s="57"/>
      <c r="U127" s="57"/>
      <c r="V127" s="55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</row>
    <row r="128" spans="1:35">
      <c r="A128" s="252" t="s">
        <v>161</v>
      </c>
      <c r="B128" s="252"/>
      <c r="C128" s="252"/>
      <c r="D128" s="252"/>
      <c r="E128" s="252"/>
      <c r="F128" s="252"/>
      <c r="G128" s="131" t="e">
        <f>(O38+O39)*1000/I19</f>
        <v>#DIV/0!</v>
      </c>
      <c r="H128" s="252" t="s">
        <v>162</v>
      </c>
      <c r="I128" s="252"/>
      <c r="J128" s="252"/>
      <c r="K128" s="252"/>
      <c r="L128" s="252"/>
      <c r="M128" s="252"/>
      <c r="N128" s="133" t="e">
        <f>SUM(J$61:J$66)*1000/SUM($H$10:$I$12)</f>
        <v>#DIV/0!</v>
      </c>
      <c r="O128" s="48"/>
      <c r="P128" s="48"/>
      <c r="Q128" s="57"/>
      <c r="R128" s="57"/>
      <c r="S128" s="57"/>
      <c r="T128" s="57"/>
      <c r="U128" s="57"/>
      <c r="V128" s="55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</row>
    <row r="129" spans="1:35">
      <c r="A129" s="252" t="s">
        <v>163</v>
      </c>
      <c r="B129" s="252"/>
      <c r="C129" s="252"/>
      <c r="D129" s="252"/>
      <c r="E129" s="252"/>
      <c r="F129" s="252"/>
      <c r="G129" s="131" t="e">
        <f>(P38+P39)*1000/I20</f>
        <v>#DIV/0!</v>
      </c>
      <c r="H129" s="252" t="s">
        <v>93</v>
      </c>
      <c r="I129" s="252"/>
      <c r="J129" s="252"/>
      <c r="K129" s="252"/>
      <c r="L129" s="252"/>
      <c r="M129" s="252"/>
      <c r="N129" s="133" t="e">
        <f>SUM(K$61:K$66)*1000/SUM($H$10:$I$12)</f>
        <v>#DIV/0!</v>
      </c>
      <c r="O129" s="48"/>
      <c r="P129" s="48"/>
      <c r="Q129" s="57"/>
      <c r="R129" s="57"/>
      <c r="S129" s="57"/>
      <c r="T129" s="57"/>
      <c r="U129" s="57"/>
      <c r="V129" s="55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</row>
    <row r="130" spans="1:35">
      <c r="A130" s="252" t="s">
        <v>164</v>
      </c>
      <c r="B130" s="252"/>
      <c r="C130" s="252"/>
      <c r="D130" s="252"/>
      <c r="E130" s="252"/>
      <c r="F130" s="252"/>
      <c r="G130" s="131" t="e">
        <f>(Q38+Q39)*1000/I21</f>
        <v>#DIV/0!</v>
      </c>
      <c r="H130" s="263" t="s">
        <v>176</v>
      </c>
      <c r="I130" s="264"/>
      <c r="J130" s="264"/>
      <c r="K130" s="264"/>
      <c r="L130" s="264"/>
      <c r="M130" s="264"/>
      <c r="N130" s="264"/>
      <c r="O130" s="264"/>
      <c r="P130" s="265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</row>
    <row r="131" spans="1:35">
      <c r="A131" s="252" t="s">
        <v>165</v>
      </c>
      <c r="B131" s="252"/>
      <c r="C131" s="252"/>
      <c r="D131" s="252"/>
      <c r="E131" s="252"/>
      <c r="F131" s="252"/>
      <c r="G131" s="131" t="e">
        <f>(R38+R39)*1000/I22</f>
        <v>#DIV/0!</v>
      </c>
      <c r="H131" s="268" t="s">
        <v>85</v>
      </c>
      <c r="I131" s="268"/>
      <c r="J131" s="268"/>
      <c r="K131" s="268"/>
      <c r="L131" s="268"/>
      <c r="M131" s="268"/>
      <c r="N131" s="1" t="e">
        <f>SUM(C61:C66)/SUM(D38:E39)*1000</f>
        <v>#DIV/0!</v>
      </c>
      <c r="O131" s="48"/>
      <c r="P131" s="48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</row>
    <row r="132" spans="1:35">
      <c r="A132" s="252" t="s">
        <v>166</v>
      </c>
      <c r="B132" s="252"/>
      <c r="C132" s="252"/>
      <c r="D132" s="252"/>
      <c r="E132" s="252"/>
      <c r="F132" s="252"/>
      <c r="G132" s="131" t="e">
        <f>(S38+S39)*1000/I23</f>
        <v>#DIV/0!</v>
      </c>
      <c r="H132" s="267" t="s">
        <v>86</v>
      </c>
      <c r="I132" s="267"/>
      <c r="J132" s="267"/>
      <c r="K132" s="267"/>
      <c r="L132" s="267"/>
      <c r="M132" s="267"/>
      <c r="N132" s="2" t="e">
        <f>SUM(D61:D66)/SUM(D38:E39)*1000</f>
        <v>#DIV/0!</v>
      </c>
      <c r="O132" s="48"/>
      <c r="P132" s="48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</row>
    <row r="133" spans="1:35">
      <c r="A133" s="266" t="s">
        <v>279</v>
      </c>
      <c r="B133" s="266"/>
      <c r="C133" s="266"/>
      <c r="D133" s="266"/>
      <c r="E133" s="266"/>
      <c r="F133" s="266"/>
      <c r="G133" s="147" t="e">
        <f>(T38+T39)*1000/I24</f>
        <v>#DIV/0!</v>
      </c>
      <c r="H133" s="267" t="s">
        <v>155</v>
      </c>
      <c r="I133" s="267"/>
      <c r="J133" s="267"/>
      <c r="K133" s="267"/>
      <c r="L133" s="267"/>
      <c r="M133" s="267"/>
      <c r="N133" s="2" t="e">
        <f>SUM(E61:E66)/SUM(D38:E39)*1000</f>
        <v>#DIV/0!</v>
      </c>
      <c r="O133" s="48"/>
      <c r="P133" s="48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</row>
    <row r="134" spans="1:35">
      <c r="A134" s="266" t="s">
        <v>167</v>
      </c>
      <c r="B134" s="266"/>
      <c r="C134" s="266"/>
      <c r="D134" s="266"/>
      <c r="E134" s="266"/>
      <c r="F134" s="266"/>
      <c r="G134" s="147" t="e">
        <f>SUM(G125:G133)*5/1000</f>
        <v>#DIV/0!</v>
      </c>
      <c r="H134" s="267" t="s">
        <v>157</v>
      </c>
      <c r="I134" s="267"/>
      <c r="J134" s="267"/>
      <c r="K134" s="267"/>
      <c r="L134" s="267"/>
      <c r="M134" s="267"/>
      <c r="N134" s="2" t="e">
        <f>SUM(F61:F66)/SUM(D38:E39)*1000</f>
        <v>#DIV/0!</v>
      </c>
      <c r="O134" s="48"/>
      <c r="P134" s="48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</row>
    <row r="135" spans="1:35">
      <c r="A135" s="252" t="s">
        <v>168</v>
      </c>
      <c r="B135" s="252"/>
      <c r="C135" s="252"/>
      <c r="D135" s="252"/>
      <c r="E135" s="252"/>
      <c r="F135" s="252"/>
      <c r="G135" s="131" t="e">
        <f>(D38+D39)/(E38+E39)</f>
        <v>#DIV/0!</v>
      </c>
      <c r="H135" s="267" t="s">
        <v>89</v>
      </c>
      <c r="I135" s="267"/>
      <c r="J135" s="267"/>
      <c r="K135" s="267"/>
      <c r="L135" s="267"/>
      <c r="M135" s="267"/>
      <c r="N135" s="2" t="e">
        <f>SUM(G61:G66)/SUM(D38:E39)*1000</f>
        <v>#DIV/0!</v>
      </c>
      <c r="O135" s="48"/>
      <c r="P135" s="48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</row>
    <row r="136" spans="1:35">
      <c r="A136" s="252" t="s">
        <v>169</v>
      </c>
      <c r="B136" s="252"/>
      <c r="C136" s="252"/>
      <c r="D136" s="252"/>
      <c r="E136" s="252"/>
      <c r="F136" s="252"/>
      <c r="G136" s="131" t="e">
        <f>G134*(E38+E39)/SUM(D38:E39)</f>
        <v>#DIV/0!</v>
      </c>
      <c r="H136" s="267" t="s">
        <v>90</v>
      </c>
      <c r="I136" s="267"/>
      <c r="J136" s="267"/>
      <c r="K136" s="267"/>
      <c r="L136" s="267"/>
      <c r="M136" s="267"/>
      <c r="N136" s="2" t="e">
        <f>SUM(H61:H66)/SUM(D38:E39)*1000</f>
        <v>#DIV/0!</v>
      </c>
      <c r="O136" s="48"/>
      <c r="P136" s="48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</row>
    <row r="137" spans="1:35">
      <c r="A137" s="252" t="s">
        <v>170</v>
      </c>
      <c r="B137" s="252"/>
      <c r="C137" s="252"/>
      <c r="D137" s="252"/>
      <c r="E137" s="252"/>
      <c r="F137" s="252"/>
      <c r="G137" s="131" t="e">
        <f>(G123-N113)/10</f>
        <v>#DIV/0!</v>
      </c>
      <c r="H137" s="267" t="s">
        <v>91</v>
      </c>
      <c r="I137" s="267"/>
      <c r="J137" s="267"/>
      <c r="K137" s="267"/>
      <c r="L137" s="267"/>
      <c r="M137" s="267"/>
      <c r="N137" s="2" t="e">
        <f>SUM(I61:I66)/SUM(D38:E39)*1000</f>
        <v>#DIV/0!</v>
      </c>
      <c r="O137" s="48"/>
      <c r="P137" s="48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</row>
    <row r="138" spans="1:35">
      <c r="A138" s="252" t="s">
        <v>274</v>
      </c>
      <c r="B138" s="252"/>
      <c r="C138" s="252"/>
      <c r="D138" s="252"/>
      <c r="E138" s="252"/>
      <c r="F138" s="252"/>
      <c r="G138" s="131" t="e">
        <f>SUM(AA38:AA39)/($J$32)%</f>
        <v>#DIV/0!</v>
      </c>
      <c r="H138" s="267" t="s">
        <v>162</v>
      </c>
      <c r="I138" s="267"/>
      <c r="J138" s="267"/>
      <c r="K138" s="267"/>
      <c r="L138" s="267"/>
      <c r="M138" s="267"/>
      <c r="N138" s="2" t="e">
        <f>SUM(J61:J66)/SUM(D38:E39)*1000</f>
        <v>#DIV/0!</v>
      </c>
      <c r="O138" s="48"/>
      <c r="P138" s="48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</row>
    <row r="139" spans="1:35" ht="16.5" thickBot="1">
      <c r="A139" s="252" t="s">
        <v>275</v>
      </c>
      <c r="B139" s="252"/>
      <c r="C139" s="252"/>
      <c r="D139" s="252"/>
      <c r="E139" s="252"/>
      <c r="F139" s="252"/>
      <c r="G139" s="131" t="e">
        <f>SUM(AB38:AB39)/($J$32)%</f>
        <v>#DIV/0!</v>
      </c>
      <c r="H139" s="269" t="s">
        <v>93</v>
      </c>
      <c r="I139" s="269"/>
      <c r="J139" s="269"/>
      <c r="K139" s="269"/>
      <c r="L139" s="269"/>
      <c r="M139" s="269"/>
      <c r="N139" s="52" t="e">
        <f>SUM(K61:K66)/SUM(D38:E39)*1000</f>
        <v>#DIV/0!</v>
      </c>
      <c r="O139" s="50"/>
      <c r="P139" s="50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</row>
    <row r="140" spans="1:35">
      <c r="A140" s="252" t="s">
        <v>209</v>
      </c>
      <c r="B140" s="252"/>
      <c r="C140" s="252"/>
      <c r="D140" s="252"/>
      <c r="E140" s="252"/>
      <c r="F140" s="252"/>
      <c r="G140" s="131">
        <f>SUM(AF37:AF38)-SUM(AE37:AE38)</f>
        <v>0</v>
      </c>
      <c r="H140" s="270" t="s">
        <v>271</v>
      </c>
      <c r="I140" s="271"/>
      <c r="J140" s="271"/>
      <c r="K140" s="271"/>
      <c r="L140" s="271"/>
      <c r="M140" s="271"/>
      <c r="N140" s="135" t="e">
        <f>SUM(E$56:E$57)*1000/SUM(H12:I12)</f>
        <v>#DIV/0!</v>
      </c>
      <c r="O140" s="135" t="e">
        <f>(E56/H12)*1000</f>
        <v>#DIV/0!</v>
      </c>
      <c r="P140" s="136" t="e">
        <f>(E$57/I12)*1000</f>
        <v>#DIV/0!</v>
      </c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</row>
    <row r="141" spans="1:35">
      <c r="A141" s="146"/>
      <c r="B141" s="146"/>
      <c r="C141" s="146"/>
      <c r="D141" s="146"/>
      <c r="E141" s="146"/>
      <c r="F141" s="146"/>
      <c r="G141" s="146"/>
      <c r="H141" s="272" t="s">
        <v>187</v>
      </c>
      <c r="I141" s="273"/>
      <c r="J141" s="273"/>
      <c r="K141" s="273"/>
      <c r="L141" s="273"/>
      <c r="M141" s="273"/>
      <c r="N141" s="131" t="e">
        <f>SUM(F$56:G$57)/SUM(H13:I14)*1000</f>
        <v>#DIV/0!</v>
      </c>
      <c r="O141" s="131" t="e">
        <f>(F56+G56)/(H13+H14)*1000</f>
        <v>#DIV/0!</v>
      </c>
      <c r="P141" s="137" t="e">
        <f>(F$57+G57)/(I13+I14)*1000</f>
        <v>#DIV/0!</v>
      </c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</row>
    <row r="142" spans="1:35">
      <c r="A142" s="146"/>
      <c r="B142" s="146"/>
      <c r="C142" s="146"/>
      <c r="D142" s="146"/>
      <c r="E142" s="146"/>
      <c r="F142" s="146"/>
      <c r="G142" s="146"/>
      <c r="H142" s="272" t="s">
        <v>188</v>
      </c>
      <c r="I142" s="273"/>
      <c r="J142" s="273"/>
      <c r="K142" s="273"/>
      <c r="L142" s="273"/>
      <c r="M142" s="273"/>
      <c r="N142" s="131" t="e">
        <f>SUM(H$56:H$57)/SUM(H15:I15)*1000</f>
        <v>#DIV/0!</v>
      </c>
      <c r="O142" s="131" t="e">
        <f>(H56/H15)*1000</f>
        <v>#DIV/0!</v>
      </c>
      <c r="P142" s="137" t="e">
        <f>(H$57/I15)*1000</f>
        <v>#DIV/0!</v>
      </c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</row>
    <row r="143" spans="1:35">
      <c r="A143" s="146"/>
      <c r="B143" s="146"/>
      <c r="C143" s="146"/>
      <c r="D143" s="146"/>
      <c r="E143" s="146"/>
      <c r="F143" s="146"/>
      <c r="G143" s="146"/>
      <c r="H143" s="272" t="s">
        <v>189</v>
      </c>
      <c r="I143" s="273"/>
      <c r="J143" s="273"/>
      <c r="K143" s="273"/>
      <c r="L143" s="273"/>
      <c r="M143" s="273"/>
      <c r="N143" s="131" t="e">
        <f>SUM(I$56:J$57)/SUM(H16:I17)*1000</f>
        <v>#DIV/0!</v>
      </c>
      <c r="O143" s="131" t="e">
        <f>(I56+J56)/(H16+H17)*1000</f>
        <v>#DIV/0!</v>
      </c>
      <c r="P143" s="137" t="e">
        <f>(I57+J57)/(I16+I17)*1000</f>
        <v>#DIV/0!</v>
      </c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</row>
    <row r="144" spans="1:35">
      <c r="A144" s="146"/>
      <c r="B144" s="146"/>
      <c r="C144" s="146"/>
      <c r="D144" s="146"/>
      <c r="E144" s="146"/>
      <c r="F144" s="146"/>
      <c r="G144" s="146"/>
      <c r="H144" s="272" t="s">
        <v>190</v>
      </c>
      <c r="I144" s="273"/>
      <c r="J144" s="273"/>
      <c r="K144" s="273"/>
      <c r="L144" s="273"/>
      <c r="M144" s="273"/>
      <c r="N144" s="131" t="e">
        <f>SUM(K$56:K$57)/SUM(H18:I18)*1000</f>
        <v>#DIV/0!</v>
      </c>
      <c r="O144" s="131" t="e">
        <f>(K56/H18)*1000</f>
        <v>#DIV/0!</v>
      </c>
      <c r="P144" s="137" t="e">
        <f>(K57/I18)*1000</f>
        <v>#DIV/0!</v>
      </c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</row>
    <row r="145" spans="1:35">
      <c r="A145" s="146"/>
      <c r="B145" s="146"/>
      <c r="C145" s="146"/>
      <c r="D145" s="146"/>
      <c r="E145" s="146"/>
      <c r="F145" s="146"/>
      <c r="G145" s="146"/>
      <c r="H145" s="272" t="s">
        <v>191</v>
      </c>
      <c r="I145" s="273"/>
      <c r="J145" s="273"/>
      <c r="K145" s="273"/>
      <c r="L145" s="273"/>
      <c r="M145" s="273"/>
      <c r="N145" s="131" t="e">
        <f>SUM(L$56:L$57)/SUM(H19:I19)*1000</f>
        <v>#DIV/0!</v>
      </c>
      <c r="O145" s="131" t="e">
        <f>(L56/H19)*1000</f>
        <v>#DIV/0!</v>
      </c>
      <c r="P145" s="137" t="e">
        <f>(L57/I19)*1000</f>
        <v>#DIV/0!</v>
      </c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</row>
    <row r="146" spans="1:35">
      <c r="A146" s="146"/>
      <c r="B146" s="146"/>
      <c r="C146" s="146"/>
      <c r="D146" s="146"/>
      <c r="E146" s="146"/>
      <c r="F146" s="146"/>
      <c r="G146" s="146"/>
      <c r="H146" s="272" t="s">
        <v>192</v>
      </c>
      <c r="I146" s="273"/>
      <c r="J146" s="273"/>
      <c r="K146" s="273"/>
      <c r="L146" s="273"/>
      <c r="M146" s="273"/>
      <c r="N146" s="131" t="e">
        <f>SUM(M$56:M$57)/SUM(H20:I20)*1000</f>
        <v>#DIV/0!</v>
      </c>
      <c r="O146" s="131" t="e">
        <f>(M56/H20)*1000</f>
        <v>#DIV/0!</v>
      </c>
      <c r="P146" s="137" t="e">
        <f>(M57/I20)*1000</f>
        <v>#DIV/0!</v>
      </c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</row>
    <row r="147" spans="1:35">
      <c r="A147" s="146"/>
      <c r="B147" s="146"/>
      <c r="C147" s="146"/>
      <c r="D147" s="146"/>
      <c r="E147" s="146"/>
      <c r="F147" s="146"/>
      <c r="G147" s="146"/>
      <c r="H147" s="272" t="s">
        <v>193</v>
      </c>
      <c r="I147" s="273"/>
      <c r="J147" s="273"/>
      <c r="K147" s="273"/>
      <c r="L147" s="273"/>
      <c r="M147" s="273"/>
      <c r="N147" s="131" t="e">
        <f>SUM(N$56:N$57)/SUM(H21:I21)*1000</f>
        <v>#DIV/0!</v>
      </c>
      <c r="O147" s="131" t="e">
        <f>(N56/H21)*1000</f>
        <v>#DIV/0!</v>
      </c>
      <c r="P147" s="137" t="e">
        <f>(N57/I21)*1000</f>
        <v>#DIV/0!</v>
      </c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</row>
    <row r="148" spans="1:35">
      <c r="A148" s="146"/>
      <c r="B148" s="146"/>
      <c r="C148" s="146"/>
      <c r="D148" s="146"/>
      <c r="E148" s="146"/>
      <c r="F148" s="146"/>
      <c r="G148" s="146"/>
      <c r="H148" s="272" t="s">
        <v>194</v>
      </c>
      <c r="I148" s="273"/>
      <c r="J148" s="273"/>
      <c r="K148" s="273"/>
      <c r="L148" s="273"/>
      <c r="M148" s="273"/>
      <c r="N148" s="131" t="e">
        <f>SUM(O$56:O$57)/SUM(H22:I22)*1000</f>
        <v>#DIV/0!</v>
      </c>
      <c r="O148" s="131" t="e">
        <f>(O56/H22)*1000</f>
        <v>#DIV/0!</v>
      </c>
      <c r="P148" s="137" t="e">
        <f>(O57/I22)*1000</f>
        <v>#DIV/0!</v>
      </c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</row>
    <row r="149" spans="1:35">
      <c r="A149" s="146"/>
      <c r="B149" s="146"/>
      <c r="C149" s="146"/>
      <c r="D149" s="146"/>
      <c r="E149" s="146"/>
      <c r="F149" s="146"/>
      <c r="G149" s="146"/>
      <c r="H149" s="272" t="s">
        <v>195</v>
      </c>
      <c r="I149" s="273"/>
      <c r="J149" s="273"/>
      <c r="K149" s="273"/>
      <c r="L149" s="273"/>
      <c r="M149" s="273"/>
      <c r="N149" s="131" t="e">
        <f>SUM(P$56:P$57)/SUM(H23:I23)*1000</f>
        <v>#DIV/0!</v>
      </c>
      <c r="O149" s="131" t="e">
        <f>(P56/H23)*1000</f>
        <v>#DIV/0!</v>
      </c>
      <c r="P149" s="137" t="e">
        <f>(P57/I23)*1000</f>
        <v>#DIV/0!</v>
      </c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</row>
    <row r="150" spans="1:35">
      <c r="A150" s="146"/>
      <c r="B150" s="146"/>
      <c r="C150" s="146"/>
      <c r="D150" s="146"/>
      <c r="E150" s="146"/>
      <c r="F150" s="146"/>
      <c r="G150" s="146"/>
      <c r="H150" s="272" t="s">
        <v>196</v>
      </c>
      <c r="I150" s="273"/>
      <c r="J150" s="273"/>
      <c r="K150" s="273"/>
      <c r="L150" s="273"/>
      <c r="M150" s="273"/>
      <c r="N150" s="131" t="e">
        <f>SUM(Q$56:Q$57)/SUM(H24:I24)*1000</f>
        <v>#DIV/0!</v>
      </c>
      <c r="O150" s="131" t="e">
        <f>(Q56/H24)*1000</f>
        <v>#DIV/0!</v>
      </c>
      <c r="P150" s="137" t="e">
        <f>(Q57/I24)*1000</f>
        <v>#DIV/0!</v>
      </c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</row>
    <row r="151" spans="1:35">
      <c r="A151" s="146"/>
      <c r="B151" s="146"/>
      <c r="C151" s="146"/>
      <c r="D151" s="146"/>
      <c r="E151" s="146"/>
      <c r="F151" s="146"/>
      <c r="G151" s="146"/>
      <c r="H151" s="272" t="s">
        <v>197</v>
      </c>
      <c r="I151" s="273"/>
      <c r="J151" s="273"/>
      <c r="K151" s="273"/>
      <c r="L151" s="273"/>
      <c r="M151" s="273"/>
      <c r="N151" s="131" t="e">
        <f>SUM(R$56:R$57)/SUM(H25:I25)*1000</f>
        <v>#DIV/0!</v>
      </c>
      <c r="O151" s="131" t="e">
        <f>(R56/H25)*1000</f>
        <v>#DIV/0!</v>
      </c>
      <c r="P151" s="137" t="e">
        <f>(R57/I25)*1000</f>
        <v>#DIV/0!</v>
      </c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</row>
    <row r="152" spans="1:35">
      <c r="A152" s="146"/>
      <c r="B152" s="146"/>
      <c r="C152" s="146"/>
      <c r="D152" s="146"/>
      <c r="E152" s="146"/>
      <c r="F152" s="146"/>
      <c r="G152" s="146"/>
      <c r="H152" s="272" t="s">
        <v>198</v>
      </c>
      <c r="I152" s="273"/>
      <c r="J152" s="273"/>
      <c r="K152" s="273"/>
      <c r="L152" s="273"/>
      <c r="M152" s="273"/>
      <c r="N152" s="131" t="e">
        <f>SUM(S$56:S$57)/SUM(H26:I26)*1000</f>
        <v>#DIV/0!</v>
      </c>
      <c r="O152" s="131" t="e">
        <f>(S56/H26)*1000</f>
        <v>#DIV/0!</v>
      </c>
      <c r="P152" s="137" t="e">
        <f>(S57/I26)*1000</f>
        <v>#DIV/0!</v>
      </c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</row>
    <row r="153" spans="1:35">
      <c r="A153" s="146"/>
      <c r="B153" s="146"/>
      <c r="C153" s="146"/>
      <c r="D153" s="146"/>
      <c r="E153" s="146"/>
      <c r="F153" s="146"/>
      <c r="G153" s="146"/>
      <c r="H153" s="272" t="s">
        <v>199</v>
      </c>
      <c r="I153" s="273"/>
      <c r="J153" s="273"/>
      <c r="K153" s="273"/>
      <c r="L153" s="273"/>
      <c r="M153" s="273"/>
      <c r="N153" s="131" t="e">
        <f>SUM(T$56:T$57)/SUM(H27:I27)*1000</f>
        <v>#DIV/0!</v>
      </c>
      <c r="O153" s="131" t="e">
        <f>(T56/H27)*1000</f>
        <v>#DIV/0!</v>
      </c>
      <c r="P153" s="137" t="e">
        <f>(T57/I27)*1000</f>
        <v>#DIV/0!</v>
      </c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</row>
    <row r="154" spans="1:35">
      <c r="A154" s="146"/>
      <c r="B154" s="146"/>
      <c r="C154" s="146"/>
      <c r="D154" s="146"/>
      <c r="E154" s="146"/>
      <c r="F154" s="146"/>
      <c r="G154" s="146"/>
      <c r="H154" s="272" t="s">
        <v>200</v>
      </c>
      <c r="I154" s="273"/>
      <c r="J154" s="273"/>
      <c r="K154" s="273"/>
      <c r="L154" s="273"/>
      <c r="M154" s="273"/>
      <c r="N154" s="131" t="e">
        <f>SUM(U$56:U$57)/SUM(H28:I28)*1000</f>
        <v>#DIV/0!</v>
      </c>
      <c r="O154" s="131" t="e">
        <f>(U56/H28)*1000</f>
        <v>#DIV/0!</v>
      </c>
      <c r="P154" s="137" t="e">
        <f>(U57/I28)*1000</f>
        <v>#DIV/0!</v>
      </c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</row>
    <row r="155" spans="1:35">
      <c r="A155" s="146"/>
      <c r="B155" s="146"/>
      <c r="C155" s="146"/>
      <c r="D155" s="146"/>
      <c r="E155" s="146"/>
      <c r="F155" s="146"/>
      <c r="G155" s="146"/>
      <c r="H155" s="272" t="s">
        <v>201</v>
      </c>
      <c r="I155" s="273"/>
      <c r="J155" s="273"/>
      <c r="K155" s="273"/>
      <c r="L155" s="273"/>
      <c r="M155" s="273"/>
      <c r="N155" s="131" t="e">
        <f>SUM(V$56:V$57)/SUM(H29:I29)*1000</f>
        <v>#DIV/0!</v>
      </c>
      <c r="O155" s="131" t="e">
        <f>(V56/H29)*1000</f>
        <v>#DIV/0!</v>
      </c>
      <c r="P155" s="137" t="e">
        <f>(V57/I29)*1000</f>
        <v>#DIV/0!</v>
      </c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</row>
    <row r="156" spans="1:35">
      <c r="A156" s="146"/>
      <c r="B156" s="146"/>
      <c r="C156" s="146"/>
      <c r="D156" s="146"/>
      <c r="E156" s="146"/>
      <c r="F156" s="146"/>
      <c r="G156" s="146"/>
      <c r="H156" s="272" t="s">
        <v>202</v>
      </c>
      <c r="I156" s="273"/>
      <c r="J156" s="273"/>
      <c r="K156" s="273"/>
      <c r="L156" s="273"/>
      <c r="M156" s="273"/>
      <c r="N156" s="131" t="e">
        <f>SUM(W$56:W$57)/SUM(H30:I30)*1000</f>
        <v>#DIV/0!</v>
      </c>
      <c r="O156" s="131" t="e">
        <f>(W56/H30)*1000</f>
        <v>#DIV/0!</v>
      </c>
      <c r="P156" s="137" t="e">
        <f>(W57/I30)*1000</f>
        <v>#DIV/0!</v>
      </c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</row>
    <row r="157" spans="1:35" ht="16.5" thickBot="1">
      <c r="A157" s="146"/>
      <c r="B157" s="146"/>
      <c r="C157" s="146"/>
      <c r="D157" s="146"/>
      <c r="E157" s="146"/>
      <c r="F157" s="146"/>
      <c r="G157" s="146"/>
      <c r="H157" s="274" t="s">
        <v>203</v>
      </c>
      <c r="I157" s="275"/>
      <c r="J157" s="275"/>
      <c r="K157" s="275"/>
      <c r="L157" s="275"/>
      <c r="M157" s="275"/>
      <c r="N157" s="138" t="e">
        <f>SUM(X$56:X$57)/SUM(H31:I31)*1000</f>
        <v>#DIV/0!</v>
      </c>
      <c r="O157" s="138" t="e">
        <f>(X56/H31)*1000</f>
        <v>#DIV/0!</v>
      </c>
      <c r="P157" s="139" t="e">
        <f>(X57/I31)*1000</f>
        <v>#DIV/0!</v>
      </c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</row>
    <row r="158" spans="1:35">
      <c r="A158" s="146"/>
      <c r="B158" s="146"/>
      <c r="C158" s="146"/>
      <c r="D158" s="146"/>
      <c r="E158" s="146"/>
      <c r="F158" s="146"/>
      <c r="G158" s="146"/>
      <c r="H158" s="276" t="s">
        <v>210</v>
      </c>
      <c r="I158" s="277"/>
      <c r="J158" s="277"/>
      <c r="K158" s="277"/>
      <c r="L158" s="277"/>
      <c r="M158" s="278"/>
      <c r="N158" s="53" t="s">
        <v>205</v>
      </c>
      <c r="O158" s="53" t="s">
        <v>206</v>
      </c>
      <c r="P158" s="53" t="s">
        <v>207</v>
      </c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</row>
    <row r="159" spans="1:35" ht="19.5" customHeight="1">
      <c r="A159" s="146"/>
      <c r="B159" s="146"/>
      <c r="C159" s="146"/>
      <c r="D159" s="146"/>
      <c r="E159" s="146"/>
      <c r="F159" s="146"/>
      <c r="G159" s="146"/>
      <c r="H159" s="273" t="s">
        <v>208</v>
      </c>
      <c r="I159" s="273"/>
      <c r="J159" s="273"/>
      <c r="K159" s="273"/>
      <c r="L159" s="273"/>
      <c r="M159" s="273"/>
      <c r="N159" s="131" t="e">
        <f>SUM(C$61:C$66)/SUM($C$56:$E$57)%</f>
        <v>#DIV/0!</v>
      </c>
      <c r="O159" s="131" t="e">
        <f>SUM(C$61:C$62,C$64:C$65)/SUM($C$56:$D$57)%</f>
        <v>#DIV/0!</v>
      </c>
      <c r="P159" s="131" t="e">
        <f>SUM(C$61+C$64)/SUM($C$56:$C$57)%</f>
        <v>#DIV/0!</v>
      </c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</row>
    <row r="160" spans="1:35">
      <c r="A160" s="146"/>
      <c r="B160" s="146"/>
      <c r="C160" s="146"/>
      <c r="D160" s="146"/>
      <c r="E160" s="146"/>
      <c r="F160" s="146"/>
      <c r="G160" s="146"/>
      <c r="H160" s="273" t="s">
        <v>211</v>
      </c>
      <c r="I160" s="273"/>
      <c r="J160" s="273"/>
      <c r="K160" s="273"/>
      <c r="L160" s="273"/>
      <c r="M160" s="273"/>
      <c r="N160" s="131" t="e">
        <f>SUM(D$61:D$66)/SUM($C$56:$E$57)%</f>
        <v>#DIV/0!</v>
      </c>
      <c r="O160" s="131" t="e">
        <f>SUM(D$61:D$62,D$64:D$65)/SUM($C$56:$D$57)%</f>
        <v>#DIV/0!</v>
      </c>
      <c r="P160" s="131" t="e">
        <f>SUM(D$61+D$64)/SUM($C$56:$C$57)%</f>
        <v>#DIV/0!</v>
      </c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</row>
    <row r="161" spans="1:35">
      <c r="A161" s="146"/>
      <c r="B161" s="146"/>
      <c r="C161" s="146"/>
      <c r="D161" s="146"/>
      <c r="E161" s="146"/>
      <c r="F161" s="146"/>
      <c r="G161" s="146"/>
      <c r="H161" s="273" t="s">
        <v>212</v>
      </c>
      <c r="I161" s="273"/>
      <c r="J161" s="273"/>
      <c r="K161" s="273"/>
      <c r="L161" s="273"/>
      <c r="M161" s="273"/>
      <c r="N161" s="131" t="e">
        <f>SUM(E$61:E$66)/SUM($C$56:$E$57)%</f>
        <v>#DIV/0!</v>
      </c>
      <c r="O161" s="131" t="e">
        <f>SUM(E$61:E$62,E$64:E$65)/SUM($C$56:$D$57)%</f>
        <v>#DIV/0!</v>
      </c>
      <c r="P161" s="131" t="e">
        <f>SUM(E$61+E$64)/SUM($C$56:$C$57)%</f>
        <v>#DIV/0!</v>
      </c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</row>
    <row r="162" spans="1:35">
      <c r="A162" s="146"/>
      <c r="B162" s="146"/>
      <c r="C162" s="146"/>
      <c r="D162" s="146"/>
      <c r="E162" s="146"/>
      <c r="F162" s="146"/>
      <c r="G162" s="146"/>
      <c r="H162" s="273" t="s">
        <v>213</v>
      </c>
      <c r="I162" s="273"/>
      <c r="J162" s="273"/>
      <c r="K162" s="273"/>
      <c r="L162" s="273"/>
      <c r="M162" s="273"/>
      <c r="N162" s="131" t="e">
        <f>SUM(F$61:F$66)/SUM($C$56:$E$57)%</f>
        <v>#DIV/0!</v>
      </c>
      <c r="O162" s="131" t="e">
        <f>SUM(F$61:F$62,F$64:F$65)/SUM($C$56:$D$57)%</f>
        <v>#DIV/0!</v>
      </c>
      <c r="P162" s="131" t="e">
        <f>SUM(F$61+F$64)/SUM($C$56:$C$57)%</f>
        <v>#DIV/0!</v>
      </c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</row>
    <row r="163" spans="1:35">
      <c r="A163" s="146"/>
      <c r="B163" s="146"/>
      <c r="C163" s="146"/>
      <c r="D163" s="146"/>
      <c r="E163" s="146"/>
      <c r="F163" s="146"/>
      <c r="G163" s="146"/>
      <c r="H163" s="273" t="s">
        <v>214</v>
      </c>
      <c r="I163" s="273"/>
      <c r="J163" s="273"/>
      <c r="K163" s="273"/>
      <c r="L163" s="273"/>
      <c r="M163" s="273"/>
      <c r="N163" s="131" t="e">
        <f>SUM(G$61:G$66)/SUM($C$56:$E$57)%</f>
        <v>#DIV/0!</v>
      </c>
      <c r="O163" s="131" t="e">
        <f>SUM(G$61:G$62,G$64:G$65)/SUM($C$56:$D$57)%</f>
        <v>#DIV/0!</v>
      </c>
      <c r="P163" s="131" t="e">
        <f>SUM(G$61+G$64)/SUM($C$56:$C$57)%</f>
        <v>#DIV/0!</v>
      </c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</row>
    <row r="164" spans="1:35">
      <c r="A164" s="146"/>
      <c r="B164" s="146"/>
      <c r="C164" s="146"/>
      <c r="D164" s="146"/>
      <c r="E164" s="146"/>
      <c r="F164" s="146"/>
      <c r="G164" s="146"/>
      <c r="H164" s="273" t="s">
        <v>215</v>
      </c>
      <c r="I164" s="273"/>
      <c r="J164" s="273"/>
      <c r="K164" s="273"/>
      <c r="L164" s="273"/>
      <c r="M164" s="273"/>
      <c r="N164" s="131" t="e">
        <f>SUM(H$61:H$66)/SUM($C$56:$E$57)%</f>
        <v>#DIV/0!</v>
      </c>
      <c r="O164" s="131" t="e">
        <f>SUM(H$61:H$62,H$64:H$65)/SUM($C$56:$D$57)%</f>
        <v>#DIV/0!</v>
      </c>
      <c r="P164" s="131" t="e">
        <f>SUM(H$61+H$64)/SUM($C$56:$C$57)%</f>
        <v>#DIV/0!</v>
      </c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</row>
    <row r="165" spans="1:35">
      <c r="A165" s="146"/>
      <c r="B165" s="146"/>
      <c r="C165" s="146"/>
      <c r="D165" s="146"/>
      <c r="E165" s="146"/>
      <c r="F165" s="146"/>
      <c r="G165" s="146"/>
      <c r="H165" s="273" t="s">
        <v>216</v>
      </c>
      <c r="I165" s="273"/>
      <c r="J165" s="273"/>
      <c r="K165" s="273"/>
      <c r="L165" s="273"/>
      <c r="M165" s="273"/>
      <c r="N165" s="131" t="e">
        <f>SUM(I$61:I$66)/SUM($C$56:$E$57)%</f>
        <v>#DIV/0!</v>
      </c>
      <c r="O165" s="131" t="e">
        <f>SUM(I$61:I$62,I$64:I$65)/SUM($C$56:$D$57)%</f>
        <v>#DIV/0!</v>
      </c>
      <c r="P165" s="131" t="e">
        <f>SUM(I$61+I$64)/SUM($C$56:$C$57)%</f>
        <v>#DIV/0!</v>
      </c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</row>
    <row r="166" spans="1:35">
      <c r="A166" s="146"/>
      <c r="B166" s="146"/>
      <c r="C166" s="146"/>
      <c r="D166" s="146"/>
      <c r="E166" s="146"/>
      <c r="F166" s="146"/>
      <c r="G166" s="146"/>
      <c r="H166" s="273" t="s">
        <v>217</v>
      </c>
      <c r="I166" s="273"/>
      <c r="J166" s="273"/>
      <c r="K166" s="273"/>
      <c r="L166" s="273"/>
      <c r="M166" s="273"/>
      <c r="N166" s="131" t="e">
        <f>SUM(J$61:J$66)/SUM($C$56:$E$57)%</f>
        <v>#DIV/0!</v>
      </c>
      <c r="O166" s="131" t="e">
        <f>SUM(J$61:J$62,J$64:J$65)/SUM($C$56:$D$57)%</f>
        <v>#DIV/0!</v>
      </c>
      <c r="P166" s="131" t="e">
        <f>SUM(J$61+J$64)/SUM($C$56:$C$57)%</f>
        <v>#DIV/0!</v>
      </c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</row>
    <row r="167" spans="1:35">
      <c r="A167" s="146"/>
      <c r="B167" s="146"/>
      <c r="C167" s="146"/>
      <c r="D167" s="146"/>
      <c r="E167" s="146"/>
      <c r="F167" s="146"/>
      <c r="G167" s="146"/>
      <c r="H167" s="273" t="s">
        <v>218</v>
      </c>
      <c r="I167" s="273"/>
      <c r="J167" s="273"/>
      <c r="K167" s="273"/>
      <c r="L167" s="273"/>
      <c r="M167" s="273"/>
      <c r="N167" s="131" t="e">
        <f>SUM(K$61:K$66)/SUM($C$56:$E$57)%</f>
        <v>#DIV/0!</v>
      </c>
      <c r="O167" s="131" t="e">
        <f>SUM(K$61:K$62,K$64:K$65)/SUM($C$56:$D$57)%</f>
        <v>#DIV/0!</v>
      </c>
      <c r="P167" s="131" t="e">
        <f>SUM(K$61+K$64)/SUM($C$56:$C$57)%</f>
        <v>#DIV/0!</v>
      </c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</row>
    <row r="168" spans="1:3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</row>
    <row r="169" spans="1:3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</row>
    <row r="170" spans="1:3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</row>
    <row r="171" spans="1:3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</row>
    <row r="172" spans="1:3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</row>
    <row r="173" spans="1:3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</row>
    <row r="174" spans="1:3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</row>
    <row r="175" spans="1:3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</row>
    <row r="176" spans="1:3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</row>
    <row r="177" spans="1:3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</row>
    <row r="178" spans="1:3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</row>
    <row r="179" spans="1:3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</row>
  </sheetData>
  <sheetProtection algorithmName="SHA-512" hashValue="Q15nfb/GbMsCsMms668EUWoYfdpbOnpfHMmsgi3lQvLMr/4k/J4y7uhcJRS0PceXAJ72JzfaaZ5d+4hZ7+BjaQ==" saltValue="RLG2kO37HXhQSNB8bDAIYg==" spinCount="100000" sheet="1" objects="1" scenarios="1"/>
  <protectedRanges>
    <protectedRange password="CE28" sqref="D11:D14 D24:D31 G11:G14 G24:G31" name="Range2_1"/>
    <protectedRange password="CE28" sqref="F63:G63 F65:G66 I63 I65:I66" name="Range7"/>
  </protectedRanges>
  <mergeCells count="195">
    <mergeCell ref="H167:M167"/>
    <mergeCell ref="H162:M162"/>
    <mergeCell ref="H163:M163"/>
    <mergeCell ref="H164:M164"/>
    <mergeCell ref="H144:M144"/>
    <mergeCell ref="H145:M145"/>
    <mergeCell ref="H146:M146"/>
    <mergeCell ref="H165:M165"/>
    <mergeCell ref="H166:M166"/>
    <mergeCell ref="H156:M156"/>
    <mergeCell ref="H157:M157"/>
    <mergeCell ref="H158:M158"/>
    <mergeCell ref="H159:M159"/>
    <mergeCell ref="H160:M160"/>
    <mergeCell ref="H161:M161"/>
    <mergeCell ref="H153:M153"/>
    <mergeCell ref="H154:M154"/>
    <mergeCell ref="H155:M155"/>
    <mergeCell ref="H141:M141"/>
    <mergeCell ref="H142:M142"/>
    <mergeCell ref="H143:M143"/>
    <mergeCell ref="H150:M150"/>
    <mergeCell ref="H151:M151"/>
    <mergeCell ref="H152:M152"/>
    <mergeCell ref="A138:F138"/>
    <mergeCell ref="H138:M138"/>
    <mergeCell ref="A139:F139"/>
    <mergeCell ref="H139:M139"/>
    <mergeCell ref="H140:M140"/>
    <mergeCell ref="H147:M147"/>
    <mergeCell ref="H148:M148"/>
    <mergeCell ref="H149:M149"/>
    <mergeCell ref="A140:F140"/>
    <mergeCell ref="A135:F135"/>
    <mergeCell ref="H135:M135"/>
    <mergeCell ref="A136:F136"/>
    <mergeCell ref="H136:M136"/>
    <mergeCell ref="A137:F137"/>
    <mergeCell ref="H137:M137"/>
    <mergeCell ref="A132:F132"/>
    <mergeCell ref="H132:M132"/>
    <mergeCell ref="A133:F133"/>
    <mergeCell ref="H133:M133"/>
    <mergeCell ref="A134:F134"/>
    <mergeCell ref="H134:M134"/>
    <mergeCell ref="A129:F129"/>
    <mergeCell ref="A130:F130"/>
    <mergeCell ref="A131:F131"/>
    <mergeCell ref="H131:M131"/>
    <mergeCell ref="A126:F126"/>
    <mergeCell ref="H126:M126"/>
    <mergeCell ref="A127:F127"/>
    <mergeCell ref="H127:M127"/>
    <mergeCell ref="A128:F128"/>
    <mergeCell ref="H128:M128"/>
    <mergeCell ref="H129:M129"/>
    <mergeCell ref="H130:P130"/>
    <mergeCell ref="A123:F123"/>
    <mergeCell ref="H123:M123"/>
    <mergeCell ref="A124:F124"/>
    <mergeCell ref="H124:M124"/>
    <mergeCell ref="A125:F125"/>
    <mergeCell ref="H125:M125"/>
    <mergeCell ref="A120:F120"/>
    <mergeCell ref="A121:F121"/>
    <mergeCell ref="H121:M121"/>
    <mergeCell ref="A122:F122"/>
    <mergeCell ref="H122:M122"/>
    <mergeCell ref="H119:P120"/>
    <mergeCell ref="A117:F117"/>
    <mergeCell ref="H117:M117"/>
    <mergeCell ref="A118:F118"/>
    <mergeCell ref="H118:M118"/>
    <mergeCell ref="A119:F119"/>
    <mergeCell ref="A114:F114"/>
    <mergeCell ref="H114:M114"/>
    <mergeCell ref="A115:F115"/>
    <mergeCell ref="H115:M115"/>
    <mergeCell ref="A116:F116"/>
    <mergeCell ref="H116:M116"/>
    <mergeCell ref="A110:F110"/>
    <mergeCell ref="H110:M110"/>
    <mergeCell ref="A111:F111"/>
    <mergeCell ref="A113:F113"/>
    <mergeCell ref="H113:M113"/>
    <mergeCell ref="A112:F112"/>
    <mergeCell ref="H111:M112"/>
    <mergeCell ref="A107:F107"/>
    <mergeCell ref="H107:M107"/>
    <mergeCell ref="A108:F108"/>
    <mergeCell ref="H108:M108"/>
    <mergeCell ref="A109:F109"/>
    <mergeCell ref="H109:M109"/>
    <mergeCell ref="A104:F104"/>
    <mergeCell ref="H104:M104"/>
    <mergeCell ref="A105:F105"/>
    <mergeCell ref="H105:M105"/>
    <mergeCell ref="A106:F106"/>
    <mergeCell ref="H106:M106"/>
    <mergeCell ref="A96:E96"/>
    <mergeCell ref="H96:L96"/>
    <mergeCell ref="A102:F102"/>
    <mergeCell ref="H102:M102"/>
    <mergeCell ref="A103:F103"/>
    <mergeCell ref="H103:M103"/>
    <mergeCell ref="A93:E93"/>
    <mergeCell ref="H93:L93"/>
    <mergeCell ref="A94:E94"/>
    <mergeCell ref="H94:L94"/>
    <mergeCell ref="A95:E95"/>
    <mergeCell ref="H95:L95"/>
    <mergeCell ref="H97:L97"/>
    <mergeCell ref="A90:E90"/>
    <mergeCell ref="H90:L90"/>
    <mergeCell ref="A91:E91"/>
    <mergeCell ref="H91:L91"/>
    <mergeCell ref="A92:E92"/>
    <mergeCell ref="H92:L92"/>
    <mergeCell ref="A88:E88"/>
    <mergeCell ref="H88:L88"/>
    <mergeCell ref="A89:E89"/>
    <mergeCell ref="H89:L89"/>
    <mergeCell ref="A70:A74"/>
    <mergeCell ref="A75:A79"/>
    <mergeCell ref="A81:N83"/>
    <mergeCell ref="A85:E85"/>
    <mergeCell ref="H85:L85"/>
    <mergeCell ref="A86:E86"/>
    <mergeCell ref="H86:L86"/>
    <mergeCell ref="A64:A66"/>
    <mergeCell ref="A68:K68"/>
    <mergeCell ref="F42:G42"/>
    <mergeCell ref="H42:I42"/>
    <mergeCell ref="J42:K42"/>
    <mergeCell ref="A50:F50"/>
    <mergeCell ref="A52:A53"/>
    <mergeCell ref="A87:E87"/>
    <mergeCell ref="H87:L87"/>
    <mergeCell ref="U42:V42"/>
    <mergeCell ref="W42:X42"/>
    <mergeCell ref="S43:T43"/>
    <mergeCell ref="S44:T44"/>
    <mergeCell ref="S45:T45"/>
    <mergeCell ref="A54:A55"/>
    <mergeCell ref="A56:A57"/>
    <mergeCell ref="A59:K59"/>
    <mergeCell ref="A61:A63"/>
    <mergeCell ref="A41:E41"/>
    <mergeCell ref="B42:C42"/>
    <mergeCell ref="D42:E42"/>
    <mergeCell ref="U35:X35"/>
    <mergeCell ref="Y35:Z36"/>
    <mergeCell ref="AA35:AB36"/>
    <mergeCell ref="AD35:AF35"/>
    <mergeCell ref="F36:G36"/>
    <mergeCell ref="H36:I36"/>
    <mergeCell ref="J36:K36"/>
    <mergeCell ref="L36:L37"/>
    <mergeCell ref="M36:M37"/>
    <mergeCell ref="N36:N37"/>
    <mergeCell ref="S36:S37"/>
    <mergeCell ref="T36:T37"/>
    <mergeCell ref="U36:U37"/>
    <mergeCell ref="V36:X36"/>
    <mergeCell ref="Y42:Z42"/>
    <mergeCell ref="AB42:AC42"/>
    <mergeCell ref="AE42:AF42"/>
    <mergeCell ref="L42:M42"/>
    <mergeCell ref="N42:O42"/>
    <mergeCell ref="P42:Q42"/>
    <mergeCell ref="R42:T42"/>
    <mergeCell ref="AH42:AI42"/>
    <mergeCell ref="N111:N112"/>
    <mergeCell ref="O111:O112"/>
    <mergeCell ref="P111:P112"/>
    <mergeCell ref="A2:C2"/>
    <mergeCell ref="A7:J7"/>
    <mergeCell ref="B8:D8"/>
    <mergeCell ref="E8:G8"/>
    <mergeCell ref="H8:J8"/>
    <mergeCell ref="C9:D9"/>
    <mergeCell ref="F9:G9"/>
    <mergeCell ref="I9:J9"/>
    <mergeCell ref="A34:K34"/>
    <mergeCell ref="A35:A37"/>
    <mergeCell ref="B35:C36"/>
    <mergeCell ref="D35:E36"/>
    <mergeCell ref="F35:K35"/>
    <mergeCell ref="L35:T35"/>
    <mergeCell ref="O36:O37"/>
    <mergeCell ref="P36:P37"/>
    <mergeCell ref="Q36:Q37"/>
    <mergeCell ref="R36:R37"/>
    <mergeCell ref="S46:T46"/>
    <mergeCell ref="S47:T47"/>
  </mergeCells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Option Button 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Option Button 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6" name="Option Button 3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0" r:id="rId7" name="Option Button 4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1" r:id="rId8" name="Option Button 5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2" r:id="rId9" name="Option Button 6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3" r:id="rId10" name="Option Button 7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4" r:id="rId11" name="Option Button 8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5" r:id="rId12" name="Option Button 9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6" r:id="rId13" name="Option Button 10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7" r:id="rId14" name="Option Button 1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8" r:id="rId15" name="Option Button 1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9" r:id="rId16" name="Option Button 13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0" r:id="rId17" name="Option Button 14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1" r:id="rId18" name="Option Button 15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2" r:id="rId19" name="Option Button 16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3" r:id="rId20" name="Option Button 17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4" r:id="rId21" name="Option Button 18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5" r:id="rId22" name="Option Button 19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6" r:id="rId23" name="Option Button 20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7" r:id="rId24" name="Option Button 2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I179"/>
  <sheetViews>
    <sheetView rightToLeft="1" topLeftCell="A112" zoomScale="96" zoomScaleNormal="96" workbookViewId="0">
      <selection sqref="A1:XFD1048576"/>
    </sheetView>
  </sheetViews>
  <sheetFormatPr defaultColWidth="9" defaultRowHeight="15.75"/>
  <cols>
    <col min="1" max="1" width="15" style="40" customWidth="1"/>
    <col min="2" max="2" width="12.140625" style="40" customWidth="1"/>
    <col min="3" max="3" width="18.7109375" style="40" customWidth="1"/>
    <col min="4" max="4" width="12.42578125" style="40" customWidth="1"/>
    <col min="5" max="5" width="8.7109375" style="40" customWidth="1"/>
    <col min="6" max="6" width="8.140625" style="40" customWidth="1"/>
    <col min="7" max="7" width="10.28515625" style="40" customWidth="1"/>
    <col min="8" max="8" width="8.42578125" style="40" customWidth="1"/>
    <col min="9" max="9" width="9.140625" style="40" customWidth="1"/>
    <col min="10" max="10" width="10" style="40" customWidth="1"/>
    <col min="11" max="11" width="8.42578125" style="40" customWidth="1"/>
    <col min="12" max="12" width="18.7109375" style="40" customWidth="1"/>
    <col min="13" max="13" width="8.7109375" style="40" customWidth="1"/>
    <col min="14" max="14" width="10" style="40" customWidth="1"/>
    <col min="15" max="15" width="9.7109375" style="40" customWidth="1"/>
    <col min="16" max="16" width="10.140625" style="40" customWidth="1"/>
    <col min="17" max="17" width="9" style="40"/>
    <col min="18" max="18" width="8.140625" style="40" customWidth="1"/>
    <col min="19" max="28" width="9" style="40"/>
    <col min="29" max="29" width="7.5703125" style="40" customWidth="1"/>
    <col min="30" max="16384" width="9" style="40"/>
  </cols>
  <sheetData>
    <row r="1" spans="1:35" ht="16.5" thickBot="1">
      <c r="A1" s="63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</row>
    <row r="2" spans="1:35" ht="16.5" thickBot="1">
      <c r="A2" s="174" t="s">
        <v>0</v>
      </c>
      <c r="B2" s="175"/>
      <c r="C2" s="176"/>
      <c r="D2" s="146"/>
      <c r="E2" s="146"/>
      <c r="F2" s="54" t="s">
        <v>1</v>
      </c>
      <c r="G2" s="54"/>
      <c r="H2" s="54"/>
      <c r="I2" s="54"/>
      <c r="J2" s="54"/>
      <c r="K2" s="54"/>
      <c r="L2" s="54"/>
      <c r="M2" s="54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</row>
    <row r="3" spans="1:35" ht="57.75" customHeight="1">
      <c r="A3" s="3" t="s">
        <v>2</v>
      </c>
      <c r="B3" s="22" t="s">
        <v>3</v>
      </c>
      <c r="C3" s="23" t="s">
        <v>4</v>
      </c>
      <c r="D3" s="146"/>
      <c r="E3" s="55"/>
      <c r="F3" s="54"/>
      <c r="G3" s="54"/>
      <c r="H3" s="54"/>
      <c r="I3" s="54"/>
      <c r="J3" s="54"/>
      <c r="K3" s="54"/>
      <c r="L3" s="54"/>
      <c r="M3" s="54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</row>
    <row r="4" spans="1:35">
      <c r="A4" s="20" t="s">
        <v>5</v>
      </c>
      <c r="B4" s="158"/>
      <c r="C4" s="158"/>
      <c r="D4" s="146"/>
      <c r="E4" s="55"/>
      <c r="F4" s="54"/>
      <c r="G4" s="54"/>
      <c r="H4" s="54"/>
      <c r="I4" s="54"/>
      <c r="J4" s="54"/>
      <c r="K4" s="54"/>
      <c r="L4" s="54"/>
      <c r="M4" s="54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</row>
    <row r="5" spans="1:35" ht="16.5" thickBot="1">
      <c r="A5" s="4" t="s">
        <v>6</v>
      </c>
      <c r="B5" s="158"/>
      <c r="C5" s="158"/>
      <c r="D5" s="146"/>
      <c r="E5" s="146"/>
      <c r="F5" s="54"/>
      <c r="G5" s="54"/>
      <c r="H5" s="54"/>
      <c r="I5" s="54"/>
      <c r="J5" s="54"/>
      <c r="K5" s="54"/>
      <c r="L5" s="54"/>
      <c r="M5" s="54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</row>
    <row r="6" spans="1:35" ht="12" customHeight="1" thickBo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</row>
    <row r="7" spans="1:35" ht="32.25" customHeight="1" thickBot="1">
      <c r="A7" s="177" t="s">
        <v>7</v>
      </c>
      <c r="B7" s="178"/>
      <c r="C7" s="178"/>
      <c r="D7" s="178"/>
      <c r="E7" s="178"/>
      <c r="F7" s="178"/>
      <c r="G7" s="178"/>
      <c r="H7" s="178"/>
      <c r="I7" s="178"/>
      <c r="J7" s="179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</row>
    <row r="8" spans="1:35">
      <c r="A8" s="5" t="s">
        <v>8</v>
      </c>
      <c r="B8" s="180" t="s">
        <v>5</v>
      </c>
      <c r="C8" s="181"/>
      <c r="D8" s="182"/>
      <c r="E8" s="180" t="s">
        <v>6</v>
      </c>
      <c r="F8" s="181"/>
      <c r="G8" s="182"/>
      <c r="H8" s="180" t="s">
        <v>9</v>
      </c>
      <c r="I8" s="181"/>
      <c r="J8" s="183"/>
      <c r="K8" s="146"/>
      <c r="L8" s="55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</row>
    <row r="9" spans="1:35" ht="16.5" thickBot="1">
      <c r="A9" s="6" t="s">
        <v>10</v>
      </c>
      <c r="B9" s="7" t="s">
        <v>11</v>
      </c>
      <c r="C9" s="184" t="s">
        <v>12</v>
      </c>
      <c r="D9" s="185"/>
      <c r="E9" s="7" t="s">
        <v>11</v>
      </c>
      <c r="F9" s="184" t="s">
        <v>12</v>
      </c>
      <c r="G9" s="185"/>
      <c r="H9" s="7" t="s">
        <v>11</v>
      </c>
      <c r="I9" s="184" t="s">
        <v>12</v>
      </c>
      <c r="J9" s="186"/>
      <c r="K9" s="55"/>
      <c r="L9" s="55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</row>
    <row r="10" spans="1:35">
      <c r="A10" s="39" t="s">
        <v>263</v>
      </c>
      <c r="B10" s="158"/>
      <c r="C10" s="158"/>
      <c r="D10" s="91"/>
      <c r="E10" s="158"/>
      <c r="F10" s="158"/>
      <c r="G10" s="91"/>
      <c r="H10" s="111">
        <f>B10+E10</f>
        <v>0</v>
      </c>
      <c r="I10" s="110">
        <f t="shared" ref="H10:J31" si="0">C10+F10</f>
        <v>0</v>
      </c>
      <c r="J10" s="112"/>
      <c r="K10" s="146"/>
      <c r="L10" s="55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</row>
    <row r="11" spans="1:35">
      <c r="A11" s="39" t="s">
        <v>186</v>
      </c>
      <c r="B11" s="158"/>
      <c r="C11" s="158"/>
      <c r="D11" s="8"/>
      <c r="E11" s="158"/>
      <c r="F11" s="158"/>
      <c r="G11" s="8"/>
      <c r="H11" s="113">
        <f t="shared" si="0"/>
        <v>0</v>
      </c>
      <c r="I11" s="113">
        <f t="shared" si="0"/>
        <v>0</v>
      </c>
      <c r="J11" s="114"/>
      <c r="K11" s="146"/>
      <c r="L11" s="146"/>
      <c r="M11" s="55"/>
      <c r="N11" s="55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</row>
    <row r="12" spans="1:35">
      <c r="A12" s="11" t="s">
        <v>269</v>
      </c>
      <c r="B12" s="158"/>
      <c r="C12" s="158"/>
      <c r="D12" s="8"/>
      <c r="E12" s="158"/>
      <c r="F12" s="158"/>
      <c r="G12" s="8"/>
      <c r="H12" s="113">
        <f t="shared" si="0"/>
        <v>0</v>
      </c>
      <c r="I12" s="113">
        <f t="shared" si="0"/>
        <v>0</v>
      </c>
      <c r="J12" s="114"/>
      <c r="K12" s="146"/>
      <c r="L12" s="146"/>
      <c r="M12" s="55"/>
      <c r="N12" s="55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</row>
    <row r="13" spans="1:35">
      <c r="A13" s="11" t="s">
        <v>264</v>
      </c>
      <c r="B13" s="158"/>
      <c r="C13" s="158"/>
      <c r="D13" s="8"/>
      <c r="E13" s="158"/>
      <c r="F13" s="158"/>
      <c r="G13" s="8"/>
      <c r="H13" s="113">
        <f t="shared" si="0"/>
        <v>0</v>
      </c>
      <c r="I13" s="113">
        <f t="shared" si="0"/>
        <v>0</v>
      </c>
      <c r="J13" s="114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</row>
    <row r="14" spans="1:35">
      <c r="A14" s="11" t="s">
        <v>265</v>
      </c>
      <c r="B14" s="158"/>
      <c r="C14" s="158"/>
      <c r="D14" s="13"/>
      <c r="E14" s="158"/>
      <c r="F14" s="158"/>
      <c r="G14" s="13"/>
      <c r="H14" s="113">
        <f t="shared" si="0"/>
        <v>0</v>
      </c>
      <c r="I14" s="113">
        <f t="shared" si="0"/>
        <v>0</v>
      </c>
      <c r="J14" s="115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</row>
    <row r="15" spans="1:35">
      <c r="A15" s="11" t="s">
        <v>13</v>
      </c>
      <c r="B15" s="158"/>
      <c r="C15" s="158"/>
      <c r="D15" s="159"/>
      <c r="E15" s="158"/>
      <c r="F15" s="158"/>
      <c r="G15" s="159"/>
      <c r="H15" s="113">
        <f t="shared" si="0"/>
        <v>0</v>
      </c>
      <c r="I15" s="113">
        <f t="shared" si="0"/>
        <v>0</v>
      </c>
      <c r="J15" s="116">
        <f>D15+G15</f>
        <v>0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</row>
    <row r="16" spans="1:35">
      <c r="A16" s="11" t="s">
        <v>220</v>
      </c>
      <c r="B16" s="158"/>
      <c r="C16" s="158"/>
      <c r="D16" s="159"/>
      <c r="E16" s="158"/>
      <c r="F16" s="158"/>
      <c r="G16" s="159"/>
      <c r="H16" s="113">
        <f t="shared" si="0"/>
        <v>0</v>
      </c>
      <c r="I16" s="113">
        <f t="shared" si="0"/>
        <v>0</v>
      </c>
      <c r="J16" s="116">
        <f t="shared" si="0"/>
        <v>0</v>
      </c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</row>
    <row r="17" spans="1:35">
      <c r="A17" s="11" t="s">
        <v>221</v>
      </c>
      <c r="B17" s="158"/>
      <c r="C17" s="158"/>
      <c r="D17" s="159"/>
      <c r="E17" s="158"/>
      <c r="F17" s="158"/>
      <c r="G17" s="159"/>
      <c r="H17" s="113">
        <f t="shared" si="0"/>
        <v>0</v>
      </c>
      <c r="I17" s="113">
        <f t="shared" si="0"/>
        <v>0</v>
      </c>
      <c r="J17" s="116">
        <f t="shared" si="0"/>
        <v>0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</row>
    <row r="18" spans="1:35">
      <c r="A18" s="11" t="s">
        <v>14</v>
      </c>
      <c r="B18" s="158"/>
      <c r="C18" s="158"/>
      <c r="D18" s="159"/>
      <c r="E18" s="158"/>
      <c r="F18" s="158"/>
      <c r="G18" s="159"/>
      <c r="H18" s="113">
        <f t="shared" si="0"/>
        <v>0</v>
      </c>
      <c r="I18" s="113">
        <f t="shared" si="0"/>
        <v>0</v>
      </c>
      <c r="J18" s="116">
        <f t="shared" si="0"/>
        <v>0</v>
      </c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</row>
    <row r="19" spans="1:35">
      <c r="A19" s="11" t="s">
        <v>15</v>
      </c>
      <c r="B19" s="158"/>
      <c r="C19" s="158"/>
      <c r="D19" s="159"/>
      <c r="E19" s="158"/>
      <c r="F19" s="158"/>
      <c r="G19" s="159"/>
      <c r="H19" s="113">
        <f t="shared" si="0"/>
        <v>0</v>
      </c>
      <c r="I19" s="113">
        <f t="shared" si="0"/>
        <v>0</v>
      </c>
      <c r="J19" s="116">
        <f t="shared" si="0"/>
        <v>0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</row>
    <row r="20" spans="1:35">
      <c r="A20" s="11" t="s">
        <v>16</v>
      </c>
      <c r="B20" s="158"/>
      <c r="C20" s="158"/>
      <c r="D20" s="159"/>
      <c r="E20" s="158"/>
      <c r="F20" s="158"/>
      <c r="G20" s="159"/>
      <c r="H20" s="113">
        <f t="shared" si="0"/>
        <v>0</v>
      </c>
      <c r="I20" s="113">
        <f t="shared" si="0"/>
        <v>0</v>
      </c>
      <c r="J20" s="116">
        <f t="shared" si="0"/>
        <v>0</v>
      </c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</row>
    <row r="21" spans="1:35">
      <c r="A21" s="11" t="s">
        <v>17</v>
      </c>
      <c r="B21" s="158"/>
      <c r="C21" s="158"/>
      <c r="D21" s="159"/>
      <c r="E21" s="158"/>
      <c r="F21" s="158"/>
      <c r="G21" s="159"/>
      <c r="H21" s="113">
        <f t="shared" si="0"/>
        <v>0</v>
      </c>
      <c r="I21" s="113">
        <f t="shared" si="0"/>
        <v>0</v>
      </c>
      <c r="J21" s="116">
        <f t="shared" si="0"/>
        <v>0</v>
      </c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</row>
    <row r="22" spans="1:35">
      <c r="A22" s="11" t="s">
        <v>18</v>
      </c>
      <c r="B22" s="158"/>
      <c r="C22" s="158"/>
      <c r="D22" s="159"/>
      <c r="E22" s="158"/>
      <c r="F22" s="158"/>
      <c r="G22" s="159"/>
      <c r="H22" s="113">
        <f t="shared" si="0"/>
        <v>0</v>
      </c>
      <c r="I22" s="113">
        <f t="shared" si="0"/>
        <v>0</v>
      </c>
      <c r="J22" s="116">
        <f t="shared" si="0"/>
        <v>0</v>
      </c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</row>
    <row r="23" spans="1:35">
      <c r="A23" s="11" t="s">
        <v>19</v>
      </c>
      <c r="B23" s="158"/>
      <c r="C23" s="158"/>
      <c r="D23" s="159"/>
      <c r="E23" s="158"/>
      <c r="F23" s="158"/>
      <c r="G23" s="159"/>
      <c r="H23" s="113">
        <f t="shared" si="0"/>
        <v>0</v>
      </c>
      <c r="I23" s="113">
        <f t="shared" si="0"/>
        <v>0</v>
      </c>
      <c r="J23" s="116">
        <f>D23+G23</f>
        <v>0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</row>
    <row r="24" spans="1:35">
      <c r="A24" s="11" t="s">
        <v>20</v>
      </c>
      <c r="B24" s="158"/>
      <c r="C24" s="158"/>
      <c r="D24" s="159"/>
      <c r="E24" s="158"/>
      <c r="F24" s="158"/>
      <c r="G24" s="159"/>
      <c r="H24" s="113">
        <f t="shared" si="0"/>
        <v>0</v>
      </c>
      <c r="I24" s="113">
        <f t="shared" si="0"/>
        <v>0</v>
      </c>
      <c r="J24" s="116">
        <f>D24+G24</f>
        <v>0</v>
      </c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</row>
    <row r="25" spans="1:35">
      <c r="A25" s="11" t="s">
        <v>21</v>
      </c>
      <c r="B25" s="158"/>
      <c r="C25" s="158"/>
      <c r="D25" s="15"/>
      <c r="E25" s="158"/>
      <c r="F25" s="158"/>
      <c r="G25" s="8"/>
      <c r="H25" s="113">
        <f t="shared" si="0"/>
        <v>0</v>
      </c>
      <c r="I25" s="113">
        <f t="shared" si="0"/>
        <v>0</v>
      </c>
      <c r="J25" s="114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</row>
    <row r="26" spans="1:35">
      <c r="A26" s="11" t="s">
        <v>22</v>
      </c>
      <c r="B26" s="158"/>
      <c r="C26" s="158"/>
      <c r="D26" s="15"/>
      <c r="E26" s="158"/>
      <c r="F26" s="158"/>
      <c r="G26" s="8"/>
      <c r="H26" s="113">
        <f t="shared" si="0"/>
        <v>0</v>
      </c>
      <c r="I26" s="113">
        <f t="shared" si="0"/>
        <v>0</v>
      </c>
      <c r="J26" s="114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</row>
    <row r="27" spans="1:35">
      <c r="A27" s="11" t="s">
        <v>23</v>
      </c>
      <c r="B27" s="158"/>
      <c r="C27" s="158"/>
      <c r="D27" s="15"/>
      <c r="E27" s="158"/>
      <c r="F27" s="158"/>
      <c r="G27" s="8"/>
      <c r="H27" s="113">
        <f t="shared" si="0"/>
        <v>0</v>
      </c>
      <c r="I27" s="113">
        <f t="shared" si="0"/>
        <v>0</v>
      </c>
      <c r="J27" s="114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</row>
    <row r="28" spans="1:35">
      <c r="A28" s="11" t="s">
        <v>24</v>
      </c>
      <c r="B28" s="158"/>
      <c r="C28" s="158"/>
      <c r="D28" s="15"/>
      <c r="E28" s="158"/>
      <c r="F28" s="158"/>
      <c r="G28" s="8"/>
      <c r="H28" s="113">
        <f t="shared" si="0"/>
        <v>0</v>
      </c>
      <c r="I28" s="113">
        <f t="shared" si="0"/>
        <v>0</v>
      </c>
      <c r="J28" s="114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</row>
    <row r="29" spans="1:35">
      <c r="A29" s="11" t="s">
        <v>25</v>
      </c>
      <c r="B29" s="158"/>
      <c r="C29" s="158"/>
      <c r="D29" s="15"/>
      <c r="E29" s="158"/>
      <c r="F29" s="158"/>
      <c r="G29" s="8"/>
      <c r="H29" s="113">
        <f t="shared" si="0"/>
        <v>0</v>
      </c>
      <c r="I29" s="113">
        <f t="shared" si="0"/>
        <v>0</v>
      </c>
      <c r="J29" s="114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</row>
    <row r="30" spans="1:35">
      <c r="A30" s="11" t="s">
        <v>26</v>
      </c>
      <c r="B30" s="158"/>
      <c r="C30" s="158"/>
      <c r="D30" s="15"/>
      <c r="E30" s="158"/>
      <c r="F30" s="158"/>
      <c r="G30" s="8"/>
      <c r="H30" s="113">
        <f t="shared" si="0"/>
        <v>0</v>
      </c>
      <c r="I30" s="113">
        <f t="shared" si="0"/>
        <v>0</v>
      </c>
      <c r="J30" s="114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</row>
    <row r="31" spans="1:35">
      <c r="A31" s="11" t="s">
        <v>27</v>
      </c>
      <c r="B31" s="158"/>
      <c r="C31" s="158"/>
      <c r="D31" s="16"/>
      <c r="E31" s="158"/>
      <c r="F31" s="158"/>
      <c r="G31" s="13"/>
      <c r="H31" s="113">
        <f t="shared" si="0"/>
        <v>0</v>
      </c>
      <c r="I31" s="113">
        <f t="shared" si="0"/>
        <v>0</v>
      </c>
      <c r="J31" s="115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</row>
    <row r="32" spans="1:35" ht="16.5" thickBot="1">
      <c r="A32" s="6" t="s">
        <v>28</v>
      </c>
      <c r="B32" s="117">
        <f>SUM(B10:B31)</f>
        <v>0</v>
      </c>
      <c r="C32" s="117">
        <f>SUM(C10:C31)</f>
        <v>0</v>
      </c>
      <c r="D32" s="142">
        <f>SUM(D15:D24)</f>
        <v>0</v>
      </c>
      <c r="E32" s="117">
        <f>SUM(E10:E31)</f>
        <v>0</v>
      </c>
      <c r="F32" s="117">
        <f>SUM(F10:F31)</f>
        <v>0</v>
      </c>
      <c r="G32" s="142">
        <f>SUM(G15:G24)</f>
        <v>0</v>
      </c>
      <c r="H32" s="117">
        <f>SUM(H10:H31)</f>
        <v>0</v>
      </c>
      <c r="I32" s="117">
        <f>SUM(I10:I31)</f>
        <v>0</v>
      </c>
      <c r="J32" s="118">
        <f>SUM(J15:J24)</f>
        <v>0</v>
      </c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</row>
    <row r="33" spans="1:35" ht="16.5" thickBot="1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</row>
    <row r="34" spans="1:35" ht="16.5" thickBot="1">
      <c r="A34" s="174" t="s">
        <v>29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</row>
    <row r="35" spans="1:35" ht="30.75" customHeight="1">
      <c r="A35" s="187" t="s">
        <v>2</v>
      </c>
      <c r="B35" s="190" t="s">
        <v>30</v>
      </c>
      <c r="C35" s="191"/>
      <c r="D35" s="190" t="s">
        <v>31</v>
      </c>
      <c r="E35" s="191"/>
      <c r="F35" s="194" t="s">
        <v>32</v>
      </c>
      <c r="G35" s="195"/>
      <c r="H35" s="195"/>
      <c r="I35" s="195"/>
      <c r="J35" s="195"/>
      <c r="K35" s="196"/>
      <c r="L35" s="194" t="s">
        <v>33</v>
      </c>
      <c r="M35" s="195"/>
      <c r="N35" s="195"/>
      <c r="O35" s="195"/>
      <c r="P35" s="195"/>
      <c r="Q35" s="195"/>
      <c r="R35" s="195"/>
      <c r="S35" s="195"/>
      <c r="T35" s="196"/>
      <c r="U35" s="194" t="s">
        <v>34</v>
      </c>
      <c r="V35" s="195"/>
      <c r="W35" s="195"/>
      <c r="X35" s="199"/>
      <c r="Y35" s="200" t="s">
        <v>177</v>
      </c>
      <c r="Z35" s="201"/>
      <c r="AA35" s="204" t="s">
        <v>273</v>
      </c>
      <c r="AB35" s="205"/>
      <c r="AC35" s="146"/>
      <c r="AD35" s="208" t="s">
        <v>182</v>
      </c>
      <c r="AE35" s="209"/>
      <c r="AF35" s="210"/>
      <c r="AG35" s="146"/>
      <c r="AH35" s="146"/>
      <c r="AI35" s="146"/>
    </row>
    <row r="36" spans="1:35" ht="34.9" customHeight="1">
      <c r="A36" s="188"/>
      <c r="B36" s="192"/>
      <c r="C36" s="193"/>
      <c r="D36" s="192"/>
      <c r="E36" s="193"/>
      <c r="F36" s="211" t="s">
        <v>35</v>
      </c>
      <c r="G36" s="212"/>
      <c r="H36" s="211" t="s">
        <v>36</v>
      </c>
      <c r="I36" s="212"/>
      <c r="J36" s="211" t="s">
        <v>37</v>
      </c>
      <c r="K36" s="212"/>
      <c r="L36" s="197" t="s">
        <v>38</v>
      </c>
      <c r="M36" s="197" t="s">
        <v>39</v>
      </c>
      <c r="N36" s="197" t="s">
        <v>40</v>
      </c>
      <c r="O36" s="197" t="s">
        <v>41</v>
      </c>
      <c r="P36" s="197" t="s">
        <v>42</v>
      </c>
      <c r="Q36" s="197" t="s">
        <v>43</v>
      </c>
      <c r="R36" s="197" t="s">
        <v>44</v>
      </c>
      <c r="S36" s="197" t="s">
        <v>45</v>
      </c>
      <c r="T36" s="197" t="s">
        <v>222</v>
      </c>
      <c r="U36" s="197" t="s">
        <v>46</v>
      </c>
      <c r="V36" s="211" t="s">
        <v>47</v>
      </c>
      <c r="W36" s="213"/>
      <c r="X36" s="214"/>
      <c r="Y36" s="202"/>
      <c r="Z36" s="203"/>
      <c r="AA36" s="206"/>
      <c r="AB36" s="207"/>
      <c r="AC36" s="146"/>
      <c r="AD36" s="41" t="s">
        <v>2</v>
      </c>
      <c r="AE36" s="42" t="s">
        <v>183</v>
      </c>
      <c r="AF36" s="43" t="s">
        <v>184</v>
      </c>
      <c r="AG36" s="146"/>
      <c r="AH36" s="146"/>
      <c r="AI36" s="146"/>
    </row>
    <row r="37" spans="1:35" ht="62.25" customHeight="1">
      <c r="A37" s="189"/>
      <c r="B37" s="17" t="s">
        <v>48</v>
      </c>
      <c r="C37" s="17" t="s">
        <v>49</v>
      </c>
      <c r="D37" s="17" t="s">
        <v>48</v>
      </c>
      <c r="E37" s="17" t="s">
        <v>49</v>
      </c>
      <c r="F37" s="17" t="s">
        <v>48</v>
      </c>
      <c r="G37" s="17" t="s">
        <v>49</v>
      </c>
      <c r="H37" s="17" t="s">
        <v>48</v>
      </c>
      <c r="I37" s="17" t="s">
        <v>49</v>
      </c>
      <c r="J37" s="17" t="s">
        <v>48</v>
      </c>
      <c r="K37" s="17" t="s">
        <v>49</v>
      </c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7" t="s">
        <v>50</v>
      </c>
      <c r="W37" s="17" t="s">
        <v>51</v>
      </c>
      <c r="X37" s="18" t="s">
        <v>52</v>
      </c>
      <c r="Y37" s="44" t="s">
        <v>178</v>
      </c>
      <c r="Z37" s="45" t="s">
        <v>179</v>
      </c>
      <c r="AA37" s="45" t="s">
        <v>180</v>
      </c>
      <c r="AB37" s="46" t="s">
        <v>181</v>
      </c>
      <c r="AC37" s="146"/>
      <c r="AD37" s="41" t="s">
        <v>185</v>
      </c>
      <c r="AE37" s="158"/>
      <c r="AF37" s="158"/>
      <c r="AG37" s="146"/>
      <c r="AH37" s="146"/>
      <c r="AI37" s="146"/>
    </row>
    <row r="38" spans="1:35" ht="16.5" thickBot="1">
      <c r="A38" s="20" t="s">
        <v>5</v>
      </c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46"/>
      <c r="AD38" s="47" t="s">
        <v>6</v>
      </c>
      <c r="AE38" s="158"/>
      <c r="AF38" s="158"/>
      <c r="AG38" s="146"/>
      <c r="AH38" s="146"/>
      <c r="AI38" s="146"/>
    </row>
    <row r="39" spans="1:35" ht="16.5" thickBot="1">
      <c r="A39" s="4" t="s">
        <v>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46"/>
      <c r="AD39" s="146"/>
      <c r="AE39" s="146"/>
      <c r="AF39" s="146"/>
      <c r="AG39" s="146"/>
      <c r="AH39" s="146"/>
      <c r="AI39" s="146"/>
    </row>
    <row r="40" spans="1:35" ht="16.5" thickBot="1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</row>
    <row r="41" spans="1:35" ht="16.5" thickBot="1">
      <c r="A41" s="174" t="s">
        <v>53</v>
      </c>
      <c r="B41" s="175"/>
      <c r="C41" s="175"/>
      <c r="D41" s="175"/>
      <c r="E41" s="17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</row>
    <row r="42" spans="1:35" ht="30.6" customHeight="1">
      <c r="A42" s="3" t="s">
        <v>54</v>
      </c>
      <c r="B42" s="194" t="s">
        <v>55</v>
      </c>
      <c r="C42" s="196"/>
      <c r="D42" s="194" t="s">
        <v>56</v>
      </c>
      <c r="E42" s="196"/>
      <c r="F42" s="194" t="s">
        <v>57</v>
      </c>
      <c r="G42" s="196"/>
      <c r="H42" s="194" t="s">
        <v>58</v>
      </c>
      <c r="I42" s="196"/>
      <c r="J42" s="194" t="s">
        <v>59</v>
      </c>
      <c r="K42" s="196"/>
      <c r="L42" s="194" t="s">
        <v>60</v>
      </c>
      <c r="M42" s="196"/>
      <c r="N42" s="194" t="s">
        <v>61</v>
      </c>
      <c r="O42" s="196"/>
      <c r="P42" s="194" t="s">
        <v>62</v>
      </c>
      <c r="Q42" s="196"/>
      <c r="R42" s="194" t="s">
        <v>63</v>
      </c>
      <c r="S42" s="195"/>
      <c r="T42" s="196"/>
      <c r="U42" s="194" t="s">
        <v>64</v>
      </c>
      <c r="V42" s="196"/>
      <c r="W42" s="194" t="s">
        <v>65</v>
      </c>
      <c r="X42" s="196"/>
      <c r="Y42" s="194" t="s">
        <v>66</v>
      </c>
      <c r="Z42" s="199"/>
      <c r="AA42" s="146"/>
      <c r="AB42" s="169" t="s">
        <v>53</v>
      </c>
      <c r="AC42" s="169"/>
      <c r="AD42" s="146"/>
      <c r="AE42" s="170" t="s">
        <v>280</v>
      </c>
      <c r="AF42" s="170"/>
      <c r="AG42" s="146"/>
      <c r="AH42" s="171" t="s">
        <v>281</v>
      </c>
      <c r="AI42" s="171"/>
    </row>
    <row r="43" spans="1:35" ht="31.5">
      <c r="A43" s="20" t="s">
        <v>2</v>
      </c>
      <c r="B43" s="17" t="s">
        <v>67</v>
      </c>
      <c r="C43" s="17" t="s">
        <v>6</v>
      </c>
      <c r="D43" s="17" t="s">
        <v>67</v>
      </c>
      <c r="E43" s="17" t="s">
        <v>6</v>
      </c>
      <c r="F43" s="17" t="s">
        <v>67</v>
      </c>
      <c r="G43" s="17" t="s">
        <v>6</v>
      </c>
      <c r="H43" s="17" t="s">
        <v>67</v>
      </c>
      <c r="I43" s="17" t="s">
        <v>6</v>
      </c>
      <c r="J43" s="17" t="s">
        <v>67</v>
      </c>
      <c r="K43" s="17" t="s">
        <v>6</v>
      </c>
      <c r="L43" s="17" t="s">
        <v>67</v>
      </c>
      <c r="M43" s="17" t="s">
        <v>6</v>
      </c>
      <c r="N43" s="17" t="s">
        <v>67</v>
      </c>
      <c r="O43" s="17" t="s">
        <v>6</v>
      </c>
      <c r="P43" s="17" t="s">
        <v>67</v>
      </c>
      <c r="Q43" s="17" t="s">
        <v>6</v>
      </c>
      <c r="R43" s="17" t="s">
        <v>67</v>
      </c>
      <c r="S43" s="211" t="s">
        <v>6</v>
      </c>
      <c r="T43" s="212"/>
      <c r="U43" s="17" t="s">
        <v>67</v>
      </c>
      <c r="V43" s="17" t="s">
        <v>6</v>
      </c>
      <c r="W43" s="17" t="s">
        <v>67</v>
      </c>
      <c r="X43" s="17" t="s">
        <v>6</v>
      </c>
      <c r="Y43" s="17" t="s">
        <v>67</v>
      </c>
      <c r="Z43" s="18" t="s">
        <v>6</v>
      </c>
      <c r="AA43" s="146"/>
      <c r="AB43" s="17" t="s">
        <v>67</v>
      </c>
      <c r="AC43" s="17" t="s">
        <v>6</v>
      </c>
      <c r="AD43" s="146"/>
      <c r="AE43" s="17" t="s">
        <v>67</v>
      </c>
      <c r="AF43" s="17" t="s">
        <v>6</v>
      </c>
      <c r="AG43" s="146"/>
      <c r="AH43" s="17" t="s">
        <v>67</v>
      </c>
      <c r="AI43" s="17" t="s">
        <v>6</v>
      </c>
    </row>
    <row r="44" spans="1:35" ht="30" customHeight="1">
      <c r="A44" s="21" t="s">
        <v>68</v>
      </c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220"/>
      <c r="T44" s="221"/>
      <c r="U44" s="160"/>
      <c r="V44" s="160"/>
      <c r="W44" s="160"/>
      <c r="X44" s="160"/>
      <c r="Y44" s="160"/>
      <c r="Z44" s="160"/>
      <c r="AA44" s="21" t="s">
        <v>68</v>
      </c>
      <c r="AB44" s="56">
        <f>U44+W44+Y44+R44+P44+N44+L44+J44+H44+F44+D44+B44</f>
        <v>0</v>
      </c>
      <c r="AC44" s="56">
        <f>V44+X44+Z44+S44+Q44+O44+M44+K44+I44+G44+E44+C44</f>
        <v>0</v>
      </c>
      <c r="AD44" s="146"/>
      <c r="AE44" s="62">
        <f>D38+E38</f>
        <v>0</v>
      </c>
      <c r="AF44" s="62">
        <f>D39+E39</f>
        <v>0</v>
      </c>
      <c r="AG44" s="146"/>
      <c r="AH44" s="62">
        <f>AB44-AE44</f>
        <v>0</v>
      </c>
      <c r="AI44" s="62">
        <f t="shared" ref="AI44:AI47" si="1">AC44-AF44</f>
        <v>0</v>
      </c>
    </row>
    <row r="45" spans="1:35" ht="36" customHeight="1">
      <c r="A45" s="58" t="s">
        <v>69</v>
      </c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222"/>
      <c r="T45" s="223"/>
      <c r="U45" s="161"/>
      <c r="V45" s="161"/>
      <c r="W45" s="161"/>
      <c r="X45" s="161"/>
      <c r="Y45" s="161"/>
      <c r="Z45" s="161"/>
      <c r="AA45" s="127" t="s">
        <v>69</v>
      </c>
      <c r="AB45" s="56">
        <f>U45+W45+Y45+R45+P45+N45+L45+J45+H45+F45+D45+B45</f>
        <v>0</v>
      </c>
      <c r="AC45" s="56">
        <f>V45+X45+Z45+S45+Q45+O45+M45+K45+I45+G45+E45+C45</f>
        <v>0</v>
      </c>
      <c r="AD45" s="146"/>
      <c r="AE45" s="56">
        <f>C52+C53+D52+D53</f>
        <v>0</v>
      </c>
      <c r="AF45" s="56">
        <f>C54+C55+D54+D55</f>
        <v>0</v>
      </c>
      <c r="AG45" s="146"/>
      <c r="AH45" s="62">
        <f t="shared" ref="AH45:AH47" si="2">AB45-AE45</f>
        <v>0</v>
      </c>
      <c r="AI45" s="62">
        <f t="shared" si="1"/>
        <v>0</v>
      </c>
    </row>
    <row r="46" spans="1:35" ht="35.25" customHeight="1">
      <c r="A46" s="59" t="s">
        <v>70</v>
      </c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224"/>
      <c r="T46" s="225"/>
      <c r="U46" s="162"/>
      <c r="V46" s="162"/>
      <c r="W46" s="162"/>
      <c r="X46" s="162"/>
      <c r="Y46" s="162"/>
      <c r="Z46" s="162"/>
      <c r="AA46" s="128" t="s">
        <v>70</v>
      </c>
      <c r="AB46" s="56">
        <f t="shared" ref="AB46:AC47" si="3">U46+W46+Y46+R46+P46+N46+L46+J46+H46+F46+D46+B46</f>
        <v>0</v>
      </c>
      <c r="AC46" s="56">
        <f t="shared" si="3"/>
        <v>0</v>
      </c>
      <c r="AD46" s="146"/>
      <c r="AE46" s="56">
        <f>E52+E53</f>
        <v>0</v>
      </c>
      <c r="AF46" s="56">
        <f>E54+E55</f>
        <v>0</v>
      </c>
      <c r="AG46" s="146"/>
      <c r="AH46" s="62">
        <f t="shared" si="2"/>
        <v>0</v>
      </c>
      <c r="AI46" s="62">
        <f t="shared" si="1"/>
        <v>0</v>
      </c>
    </row>
    <row r="47" spans="1:35" ht="30.75" thickBot="1">
      <c r="A47" s="60" t="s">
        <v>71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226"/>
      <c r="T47" s="227"/>
      <c r="U47" s="163"/>
      <c r="V47" s="163"/>
      <c r="W47" s="163"/>
      <c r="X47" s="163"/>
      <c r="Y47" s="163"/>
      <c r="Z47" s="163"/>
      <c r="AA47" s="129" t="s">
        <v>71</v>
      </c>
      <c r="AB47" s="56">
        <f>U47+W47+Y47+R47+P47+N47+L47+J47+H47+F47+D47+B47</f>
        <v>0</v>
      </c>
      <c r="AC47" s="56">
        <f t="shared" si="3"/>
        <v>0</v>
      </c>
      <c r="AD47" s="146"/>
      <c r="AE47" s="62">
        <f>F52+F53+G52+G53+H52+H53+I52+I53+J52+J53+K52+K53+L52+L53+M52+M53+N52+N53+O52+O53+P52+P53+Q52+Q53+R52+R53+S52+S53+T52+T53+U52+U53+V52+V53+W52+W53+X52+X53</f>
        <v>0</v>
      </c>
      <c r="AF47" s="62">
        <f>Y54+Y55-(C54+C55+D54+D55+E54+E55)</f>
        <v>0</v>
      </c>
      <c r="AG47" s="146"/>
      <c r="AH47" s="62">
        <f t="shared" si="2"/>
        <v>0</v>
      </c>
      <c r="AI47" s="62">
        <f t="shared" si="1"/>
        <v>0</v>
      </c>
    </row>
    <row r="48" spans="1:3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</row>
    <row r="49" spans="1:35" ht="16.5" thickBot="1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</row>
    <row r="50" spans="1:35" ht="16.5" thickBot="1">
      <c r="A50" s="174" t="s">
        <v>72</v>
      </c>
      <c r="B50" s="175"/>
      <c r="C50" s="175"/>
      <c r="D50" s="175"/>
      <c r="E50" s="175"/>
      <c r="F50" s="17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</row>
    <row r="51" spans="1:35" ht="31.5">
      <c r="A51" s="3" t="s">
        <v>2</v>
      </c>
      <c r="B51" s="22" t="s">
        <v>73</v>
      </c>
      <c r="C51" s="22" t="s">
        <v>74</v>
      </c>
      <c r="D51" s="22" t="s">
        <v>75</v>
      </c>
      <c r="E51" s="22" t="s">
        <v>76</v>
      </c>
      <c r="F51" s="22" t="s">
        <v>223</v>
      </c>
      <c r="G51" s="22" t="s">
        <v>224</v>
      </c>
      <c r="H51" s="22" t="s">
        <v>38</v>
      </c>
      <c r="I51" s="22" t="s">
        <v>225</v>
      </c>
      <c r="J51" s="22" t="s">
        <v>226</v>
      </c>
      <c r="K51" s="22" t="s">
        <v>40</v>
      </c>
      <c r="L51" s="22" t="s">
        <v>41</v>
      </c>
      <c r="M51" s="22" t="s">
        <v>42</v>
      </c>
      <c r="N51" s="22" t="s">
        <v>43</v>
      </c>
      <c r="O51" s="22" t="s">
        <v>227</v>
      </c>
      <c r="P51" s="22" t="s">
        <v>45</v>
      </c>
      <c r="Q51" s="22" t="s">
        <v>228</v>
      </c>
      <c r="R51" s="22" t="s">
        <v>77</v>
      </c>
      <c r="S51" s="22" t="s">
        <v>229</v>
      </c>
      <c r="T51" s="22" t="s">
        <v>78</v>
      </c>
      <c r="U51" s="22" t="s">
        <v>79</v>
      </c>
      <c r="V51" s="22" t="s">
        <v>80</v>
      </c>
      <c r="W51" s="22" t="s">
        <v>81</v>
      </c>
      <c r="X51" s="22" t="s">
        <v>270</v>
      </c>
      <c r="Y51" s="23" t="s">
        <v>28</v>
      </c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</row>
    <row r="52" spans="1:35">
      <c r="A52" s="215" t="s">
        <v>5</v>
      </c>
      <c r="B52" s="17" t="s">
        <v>82</v>
      </c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8">
        <f t="shared" ref="Y52:Y57" si="4">SUM(C52:X52)</f>
        <v>0</v>
      </c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</row>
    <row r="53" spans="1:35">
      <c r="A53" s="189"/>
      <c r="B53" s="17" t="s">
        <v>12</v>
      </c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8">
        <f t="shared" si="4"/>
        <v>0</v>
      </c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</row>
    <row r="54" spans="1:35">
      <c r="A54" s="215" t="s">
        <v>6</v>
      </c>
      <c r="B54" s="17" t="s">
        <v>82</v>
      </c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8">
        <f t="shared" si="4"/>
        <v>0</v>
      </c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</row>
    <row r="55" spans="1:35">
      <c r="A55" s="189"/>
      <c r="B55" s="17" t="s">
        <v>12</v>
      </c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8">
        <f t="shared" si="4"/>
        <v>0</v>
      </c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</row>
    <row r="56" spans="1:35">
      <c r="A56" s="215" t="s">
        <v>9</v>
      </c>
      <c r="B56" s="17" t="s">
        <v>82</v>
      </c>
      <c r="C56" s="17">
        <f>C52+C54</f>
        <v>0</v>
      </c>
      <c r="D56" s="17">
        <f t="shared" ref="C56:X57" si="5">D52+D54</f>
        <v>0</v>
      </c>
      <c r="E56" s="17">
        <f t="shared" si="5"/>
        <v>0</v>
      </c>
      <c r="F56" s="17">
        <f t="shared" si="5"/>
        <v>0</v>
      </c>
      <c r="G56" s="17">
        <f t="shared" si="5"/>
        <v>0</v>
      </c>
      <c r="H56" s="17">
        <f t="shared" si="5"/>
        <v>0</v>
      </c>
      <c r="I56" s="17">
        <f t="shared" si="5"/>
        <v>0</v>
      </c>
      <c r="J56" s="17">
        <f t="shared" si="5"/>
        <v>0</v>
      </c>
      <c r="K56" s="17">
        <f t="shared" si="5"/>
        <v>0</v>
      </c>
      <c r="L56" s="17">
        <f t="shared" si="5"/>
        <v>0</v>
      </c>
      <c r="M56" s="17">
        <f t="shared" si="5"/>
        <v>0</v>
      </c>
      <c r="N56" s="17">
        <f t="shared" si="5"/>
        <v>0</v>
      </c>
      <c r="O56" s="17">
        <f t="shared" si="5"/>
        <v>0</v>
      </c>
      <c r="P56" s="17">
        <f t="shared" si="5"/>
        <v>0</v>
      </c>
      <c r="Q56" s="17">
        <f t="shared" si="5"/>
        <v>0</v>
      </c>
      <c r="R56" s="17">
        <f t="shared" si="5"/>
        <v>0</v>
      </c>
      <c r="S56" s="17">
        <f t="shared" si="5"/>
        <v>0</v>
      </c>
      <c r="T56" s="17">
        <f t="shared" si="5"/>
        <v>0</v>
      </c>
      <c r="U56" s="17">
        <f t="shared" si="5"/>
        <v>0</v>
      </c>
      <c r="V56" s="17">
        <f t="shared" si="5"/>
        <v>0</v>
      </c>
      <c r="W56" s="17">
        <f t="shared" si="5"/>
        <v>0</v>
      </c>
      <c r="X56" s="17">
        <f t="shared" si="5"/>
        <v>0</v>
      </c>
      <c r="Y56" s="18">
        <f t="shared" si="4"/>
        <v>0</v>
      </c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</row>
    <row r="57" spans="1:35" ht="16.5" thickBot="1">
      <c r="A57" s="216"/>
      <c r="B57" s="19" t="s">
        <v>12</v>
      </c>
      <c r="C57" s="17">
        <f t="shared" si="5"/>
        <v>0</v>
      </c>
      <c r="D57" s="17">
        <f t="shared" si="5"/>
        <v>0</v>
      </c>
      <c r="E57" s="17">
        <f t="shared" si="5"/>
        <v>0</v>
      </c>
      <c r="F57" s="17">
        <f t="shared" si="5"/>
        <v>0</v>
      </c>
      <c r="G57" s="17">
        <f t="shared" si="5"/>
        <v>0</v>
      </c>
      <c r="H57" s="17">
        <f t="shared" si="5"/>
        <v>0</v>
      </c>
      <c r="I57" s="17">
        <f t="shared" si="5"/>
        <v>0</v>
      </c>
      <c r="J57" s="17">
        <f t="shared" si="5"/>
        <v>0</v>
      </c>
      <c r="K57" s="17">
        <f t="shared" si="5"/>
        <v>0</v>
      </c>
      <c r="L57" s="17">
        <f t="shared" si="5"/>
        <v>0</v>
      </c>
      <c r="M57" s="17">
        <f t="shared" si="5"/>
        <v>0</v>
      </c>
      <c r="N57" s="17">
        <f t="shared" si="5"/>
        <v>0</v>
      </c>
      <c r="O57" s="17">
        <f t="shared" si="5"/>
        <v>0</v>
      </c>
      <c r="P57" s="17">
        <f t="shared" si="5"/>
        <v>0</v>
      </c>
      <c r="Q57" s="17">
        <f t="shared" si="5"/>
        <v>0</v>
      </c>
      <c r="R57" s="17">
        <f t="shared" si="5"/>
        <v>0</v>
      </c>
      <c r="S57" s="17">
        <f t="shared" si="5"/>
        <v>0</v>
      </c>
      <c r="T57" s="17">
        <f t="shared" si="5"/>
        <v>0</v>
      </c>
      <c r="U57" s="17">
        <f t="shared" si="5"/>
        <v>0</v>
      </c>
      <c r="V57" s="17">
        <f t="shared" si="5"/>
        <v>0</v>
      </c>
      <c r="W57" s="17">
        <f t="shared" si="5"/>
        <v>0</v>
      </c>
      <c r="X57" s="17">
        <f t="shared" si="5"/>
        <v>0</v>
      </c>
      <c r="Y57" s="18">
        <f t="shared" si="4"/>
        <v>0</v>
      </c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</row>
    <row r="58" spans="1:35" ht="16.5" thickBot="1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</row>
    <row r="59" spans="1:35" ht="31.5" customHeight="1" thickBot="1">
      <c r="A59" s="217" t="s">
        <v>83</v>
      </c>
      <c r="B59" s="218"/>
      <c r="C59" s="218"/>
      <c r="D59" s="218"/>
      <c r="E59" s="218"/>
      <c r="F59" s="218"/>
      <c r="G59" s="218"/>
      <c r="H59" s="218"/>
      <c r="I59" s="218"/>
      <c r="J59" s="218"/>
      <c r="K59" s="219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</row>
    <row r="60" spans="1:35" ht="105" customHeight="1">
      <c r="A60" s="3" t="s">
        <v>2</v>
      </c>
      <c r="B60" s="22" t="s">
        <v>84</v>
      </c>
      <c r="C60" s="22" t="s">
        <v>85</v>
      </c>
      <c r="D60" s="22" t="s">
        <v>86</v>
      </c>
      <c r="E60" s="105" t="s">
        <v>87</v>
      </c>
      <c r="F60" s="22" t="s">
        <v>88</v>
      </c>
      <c r="G60" s="22" t="s">
        <v>89</v>
      </c>
      <c r="H60" s="22" t="s">
        <v>90</v>
      </c>
      <c r="I60" s="22" t="s">
        <v>91</v>
      </c>
      <c r="J60" s="22" t="s">
        <v>92</v>
      </c>
      <c r="K60" s="23" t="s">
        <v>93</v>
      </c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</row>
    <row r="61" spans="1:35" ht="32.25" customHeight="1">
      <c r="A61" s="215" t="s">
        <v>5</v>
      </c>
      <c r="B61" s="17" t="s">
        <v>74</v>
      </c>
      <c r="C61" s="158"/>
      <c r="D61" s="158"/>
      <c r="E61" s="158"/>
      <c r="F61" s="158"/>
      <c r="G61" s="158"/>
      <c r="H61" s="158"/>
      <c r="I61" s="158"/>
      <c r="J61" s="158"/>
      <c r="K61" s="158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</row>
    <row r="62" spans="1:35" ht="41.25" customHeight="1">
      <c r="A62" s="188"/>
      <c r="B62" s="17" t="s">
        <v>94</v>
      </c>
      <c r="C62" s="158"/>
      <c r="D62" s="158"/>
      <c r="E62" s="158"/>
      <c r="F62" s="164"/>
      <c r="G62" s="164"/>
      <c r="H62" s="158"/>
      <c r="I62" s="164"/>
      <c r="J62" s="158"/>
      <c r="K62" s="158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</row>
    <row r="63" spans="1:35" ht="32.25" customHeight="1">
      <c r="A63" s="189"/>
      <c r="B63" s="17" t="s">
        <v>95</v>
      </c>
      <c r="C63" s="158"/>
      <c r="D63" s="158"/>
      <c r="E63" s="158"/>
      <c r="F63" s="165"/>
      <c r="G63" s="165"/>
      <c r="H63" s="158"/>
      <c r="I63" s="165"/>
      <c r="J63" s="158"/>
      <c r="K63" s="158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</row>
    <row r="64" spans="1:35">
      <c r="A64" s="215" t="s">
        <v>6</v>
      </c>
      <c r="B64" s="17" t="s">
        <v>74</v>
      </c>
      <c r="C64" s="158"/>
      <c r="D64" s="158"/>
      <c r="E64" s="158"/>
      <c r="F64" s="158"/>
      <c r="G64" s="158"/>
      <c r="H64" s="158"/>
      <c r="I64" s="158"/>
      <c r="J64" s="158"/>
      <c r="K64" s="158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</row>
    <row r="65" spans="1:35" ht="42.75" customHeight="1">
      <c r="A65" s="188"/>
      <c r="B65" s="17" t="s">
        <v>94</v>
      </c>
      <c r="C65" s="158"/>
      <c r="D65" s="158"/>
      <c r="E65" s="158"/>
      <c r="F65" s="165"/>
      <c r="G65" s="165"/>
      <c r="H65" s="158"/>
      <c r="I65" s="165"/>
      <c r="J65" s="158"/>
      <c r="K65" s="158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</row>
    <row r="66" spans="1:35" ht="37.9" customHeight="1" thickBot="1">
      <c r="A66" s="216"/>
      <c r="B66" s="19" t="s">
        <v>95</v>
      </c>
      <c r="C66" s="158"/>
      <c r="D66" s="158"/>
      <c r="E66" s="158"/>
      <c r="F66" s="166"/>
      <c r="G66" s="166"/>
      <c r="H66" s="158"/>
      <c r="I66" s="166"/>
      <c r="J66" s="158"/>
      <c r="K66" s="158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</row>
    <row r="67" spans="1:3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</row>
    <row r="68" spans="1:35" ht="16.5" thickBot="1">
      <c r="A68" s="234" t="s">
        <v>96</v>
      </c>
      <c r="B68" s="235"/>
      <c r="C68" s="235"/>
      <c r="D68" s="235"/>
      <c r="E68" s="235"/>
      <c r="F68" s="235"/>
      <c r="G68" s="235"/>
      <c r="H68" s="235"/>
      <c r="I68" s="235"/>
      <c r="J68" s="235"/>
      <c r="K68" s="235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</row>
    <row r="69" spans="1:35" ht="32.25" thickBot="1">
      <c r="A69" s="152" t="s">
        <v>2</v>
      </c>
      <c r="B69" s="153" t="s">
        <v>97</v>
      </c>
      <c r="C69" s="26" t="s">
        <v>38</v>
      </c>
      <c r="D69" s="27" t="s">
        <v>39</v>
      </c>
      <c r="E69" s="27" t="s">
        <v>40</v>
      </c>
      <c r="F69" s="27" t="s">
        <v>41</v>
      </c>
      <c r="G69" s="27" t="s">
        <v>98</v>
      </c>
      <c r="H69" s="27" t="s">
        <v>43</v>
      </c>
      <c r="I69" s="27" t="s">
        <v>44</v>
      </c>
      <c r="J69" s="28" t="s">
        <v>45</v>
      </c>
      <c r="K69" s="28" t="s">
        <v>276</v>
      </c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</row>
    <row r="70" spans="1:35" ht="28.5" customHeight="1">
      <c r="A70" s="236" t="s">
        <v>5</v>
      </c>
      <c r="B70" s="29" t="s">
        <v>99</v>
      </c>
      <c r="C70" s="158"/>
      <c r="D70" s="158"/>
      <c r="E70" s="158"/>
      <c r="F70" s="158"/>
      <c r="G70" s="158"/>
      <c r="H70" s="158"/>
      <c r="I70" s="158"/>
      <c r="J70" s="158"/>
      <c r="K70" s="158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</row>
    <row r="71" spans="1:35" ht="31.5">
      <c r="A71" s="237"/>
      <c r="B71" s="30" t="s">
        <v>100</v>
      </c>
      <c r="C71" s="158"/>
      <c r="D71" s="158"/>
      <c r="E71" s="158"/>
      <c r="F71" s="158"/>
      <c r="G71" s="158"/>
      <c r="H71" s="158"/>
      <c r="I71" s="158"/>
      <c r="J71" s="158"/>
      <c r="K71" s="158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</row>
    <row r="72" spans="1:35" ht="31.5">
      <c r="A72" s="237"/>
      <c r="B72" s="30" t="s">
        <v>101</v>
      </c>
      <c r="C72" s="158"/>
      <c r="D72" s="158"/>
      <c r="E72" s="158"/>
      <c r="F72" s="158"/>
      <c r="G72" s="158"/>
      <c r="H72" s="158"/>
      <c r="I72" s="158"/>
      <c r="J72" s="158"/>
      <c r="K72" s="158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</row>
    <row r="73" spans="1:35" ht="31.5">
      <c r="A73" s="237"/>
      <c r="B73" s="30" t="s">
        <v>102</v>
      </c>
      <c r="C73" s="158"/>
      <c r="D73" s="158"/>
      <c r="E73" s="158"/>
      <c r="F73" s="158"/>
      <c r="G73" s="158"/>
      <c r="H73" s="158"/>
      <c r="I73" s="158"/>
      <c r="J73" s="158"/>
      <c r="K73" s="158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</row>
    <row r="74" spans="1:35" ht="30" customHeight="1" thickBot="1">
      <c r="A74" s="238"/>
      <c r="B74" s="31" t="s">
        <v>93</v>
      </c>
      <c r="C74" s="158"/>
      <c r="D74" s="158"/>
      <c r="E74" s="158"/>
      <c r="F74" s="158"/>
      <c r="G74" s="158"/>
      <c r="H74" s="158"/>
      <c r="I74" s="158"/>
      <c r="J74" s="158"/>
      <c r="K74" s="158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</row>
    <row r="75" spans="1:35" ht="31.5" customHeight="1">
      <c r="A75" s="236" t="s">
        <v>6</v>
      </c>
      <c r="B75" s="32" t="s">
        <v>99</v>
      </c>
      <c r="C75" s="158"/>
      <c r="D75" s="158"/>
      <c r="E75" s="158"/>
      <c r="F75" s="158"/>
      <c r="G75" s="158"/>
      <c r="H75" s="158"/>
      <c r="I75" s="158"/>
      <c r="J75" s="158"/>
      <c r="K75" s="158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</row>
    <row r="76" spans="1:35" ht="31.5">
      <c r="A76" s="237"/>
      <c r="B76" s="30" t="s">
        <v>100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</row>
    <row r="77" spans="1:35" ht="31.5">
      <c r="A77" s="237"/>
      <c r="B77" s="30" t="s">
        <v>101</v>
      </c>
      <c r="C77" s="158"/>
      <c r="D77" s="158"/>
      <c r="E77" s="158"/>
      <c r="F77" s="158"/>
      <c r="G77" s="158"/>
      <c r="H77" s="158"/>
      <c r="I77" s="158"/>
      <c r="J77" s="158"/>
      <c r="K77" s="158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</row>
    <row r="78" spans="1:35" ht="31.5">
      <c r="A78" s="237"/>
      <c r="B78" s="30" t="s">
        <v>102</v>
      </c>
      <c r="C78" s="158"/>
      <c r="D78" s="158"/>
      <c r="E78" s="158"/>
      <c r="F78" s="158"/>
      <c r="G78" s="158"/>
      <c r="H78" s="158"/>
      <c r="I78" s="158"/>
      <c r="J78" s="158"/>
      <c r="K78" s="158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</row>
    <row r="79" spans="1:35" ht="33.75" customHeight="1" thickBot="1">
      <c r="A79" s="238"/>
      <c r="B79" s="31" t="s">
        <v>93</v>
      </c>
      <c r="C79" s="158"/>
      <c r="D79" s="158"/>
      <c r="E79" s="158"/>
      <c r="F79" s="158"/>
      <c r="G79" s="158"/>
      <c r="H79" s="158"/>
      <c r="I79" s="158"/>
      <c r="J79" s="158"/>
      <c r="K79" s="158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</row>
    <row r="80" spans="1:35" ht="16.5" thickBot="1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</row>
    <row r="81" spans="1:35" ht="24.95" customHeight="1">
      <c r="A81" s="239" t="s">
        <v>219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1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</row>
    <row r="82" spans="1:35" ht="24.95" customHeight="1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4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</row>
    <row r="83" spans="1:35" ht="24.95" customHeight="1" thickBot="1">
      <c r="A83" s="245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  <c r="N83" s="247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</row>
    <row r="84" spans="1:35" ht="24.9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</row>
    <row r="85" spans="1:35">
      <c r="A85" s="228" t="s">
        <v>103</v>
      </c>
      <c r="B85" s="229"/>
      <c r="C85" s="229"/>
      <c r="D85" s="229"/>
      <c r="E85" s="230"/>
      <c r="F85" s="145">
        <f>(E38+D38)-SUM(F38:K38)</f>
        <v>0</v>
      </c>
      <c r="G85" s="146"/>
      <c r="H85" s="231" t="s">
        <v>104</v>
      </c>
      <c r="I85" s="232"/>
      <c r="J85" s="232"/>
      <c r="K85" s="232"/>
      <c r="L85" s="233"/>
      <c r="M85" s="145">
        <f>(C52+C53)-SUM(C61:K61)</f>
        <v>0</v>
      </c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</row>
    <row r="86" spans="1:35">
      <c r="A86" s="228" t="s">
        <v>105</v>
      </c>
      <c r="B86" s="229"/>
      <c r="C86" s="229"/>
      <c r="D86" s="229"/>
      <c r="E86" s="230"/>
      <c r="F86" s="145">
        <f>(E39+D39)-SUM(F39:K39)</f>
        <v>0</v>
      </c>
      <c r="G86" s="146"/>
      <c r="H86" s="231" t="s">
        <v>106</v>
      </c>
      <c r="I86" s="232"/>
      <c r="J86" s="232"/>
      <c r="K86" s="232"/>
      <c r="L86" s="233"/>
      <c r="M86" s="145">
        <f>(C54+C55)-SUM(C64:K64)</f>
        <v>0</v>
      </c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</row>
    <row r="87" spans="1:35">
      <c r="A87" s="228" t="s">
        <v>107</v>
      </c>
      <c r="B87" s="229"/>
      <c r="C87" s="229"/>
      <c r="D87" s="229"/>
      <c r="E87" s="230"/>
      <c r="F87" s="145">
        <f>(E38+D38)-SUM(L38:T38)</f>
        <v>0</v>
      </c>
      <c r="G87" s="146"/>
      <c r="H87" s="231" t="s">
        <v>108</v>
      </c>
      <c r="I87" s="232"/>
      <c r="J87" s="232"/>
      <c r="K87" s="232"/>
      <c r="L87" s="233"/>
      <c r="M87" s="145">
        <f>(D52+D53)-SUM(C62:K62)</f>
        <v>0</v>
      </c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</row>
    <row r="88" spans="1:35">
      <c r="A88" s="228" t="s">
        <v>109</v>
      </c>
      <c r="B88" s="229"/>
      <c r="C88" s="229"/>
      <c r="D88" s="229"/>
      <c r="E88" s="230"/>
      <c r="F88" s="145">
        <f>(E39+D39)-SUM(L39:T39)</f>
        <v>0</v>
      </c>
      <c r="G88" s="146"/>
      <c r="H88" s="231" t="s">
        <v>110</v>
      </c>
      <c r="I88" s="232"/>
      <c r="J88" s="232"/>
      <c r="K88" s="232"/>
      <c r="L88" s="233"/>
      <c r="M88" s="145">
        <f>(D54+D55)-SUM(C65:K65)</f>
        <v>0</v>
      </c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</row>
    <row r="89" spans="1:35">
      <c r="A89" s="228" t="s">
        <v>111</v>
      </c>
      <c r="B89" s="229"/>
      <c r="C89" s="229"/>
      <c r="D89" s="229"/>
      <c r="E89" s="230"/>
      <c r="F89" s="145">
        <f>(E38+D38)-(B44+D44+F44+H44+J44+L44+N44+P44+R44+U44+W44+Y44)</f>
        <v>0</v>
      </c>
      <c r="G89" s="146"/>
      <c r="H89" s="231" t="s">
        <v>112</v>
      </c>
      <c r="I89" s="232"/>
      <c r="J89" s="232"/>
      <c r="K89" s="232"/>
      <c r="L89" s="233"/>
      <c r="M89" s="145">
        <f>(E52+E53)-SUM(C63:K63)</f>
        <v>0</v>
      </c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</row>
    <row r="90" spans="1:35">
      <c r="A90" s="228" t="s">
        <v>113</v>
      </c>
      <c r="B90" s="229"/>
      <c r="C90" s="229"/>
      <c r="D90" s="229"/>
      <c r="E90" s="230"/>
      <c r="F90" s="145">
        <f>(E39+D39)-(C44+E44+G44+I44+K44+M44+O44+Q44+S44+V44+X44+Z44)</f>
        <v>0</v>
      </c>
      <c r="G90" s="146"/>
      <c r="H90" s="231" t="s">
        <v>114</v>
      </c>
      <c r="I90" s="232"/>
      <c r="J90" s="232"/>
      <c r="K90" s="232"/>
      <c r="L90" s="233"/>
      <c r="M90" s="145">
        <f>(E54+E55)-SUM(C66:K66)</f>
        <v>0</v>
      </c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</row>
    <row r="91" spans="1:35">
      <c r="A91" s="228" t="s">
        <v>115</v>
      </c>
      <c r="B91" s="229"/>
      <c r="C91" s="229"/>
      <c r="D91" s="229"/>
      <c r="E91" s="230"/>
      <c r="F91" s="145">
        <f>SUM(C52:D53)-(B45+D45+F45+H45+J45+L45+N45+P45+R45+U45+W45+Y45)</f>
        <v>0</v>
      </c>
      <c r="G91" s="146"/>
      <c r="H91" s="231" t="s">
        <v>171</v>
      </c>
      <c r="I91" s="232"/>
      <c r="J91" s="232"/>
      <c r="K91" s="232"/>
      <c r="L91" s="233"/>
      <c r="M91" s="145" t="str">
        <f>IF(D38=(F38+H38+J38),"درست","غلط")</f>
        <v>درست</v>
      </c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</row>
    <row r="92" spans="1:35">
      <c r="A92" s="228" t="s">
        <v>116</v>
      </c>
      <c r="B92" s="229"/>
      <c r="C92" s="229"/>
      <c r="D92" s="229"/>
      <c r="E92" s="230"/>
      <c r="F92" s="145">
        <f>SUM(C54:D55)-(C45+E45+G45+I45+K45+M45+O45+Q45+S45+V45+X45+Z45)</f>
        <v>0</v>
      </c>
      <c r="G92" s="146"/>
      <c r="H92" s="231" t="s">
        <v>172</v>
      </c>
      <c r="I92" s="232"/>
      <c r="J92" s="232"/>
      <c r="K92" s="232"/>
      <c r="L92" s="233"/>
      <c r="M92" s="145" t="str">
        <f>IF(D39=(F39+H39+J39),"درست","غلط")</f>
        <v>درست</v>
      </c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</row>
    <row r="93" spans="1:35">
      <c r="A93" s="228" t="s">
        <v>117</v>
      </c>
      <c r="B93" s="229"/>
      <c r="C93" s="229"/>
      <c r="D93" s="229"/>
      <c r="E93" s="230"/>
      <c r="F93" s="145">
        <f>(E52+E53)-(B46+D46+F46+H46+J46+L46+N46+P46+R46+U46+W46+Y46)</f>
        <v>0</v>
      </c>
      <c r="G93" s="146"/>
      <c r="H93" s="231" t="s">
        <v>173</v>
      </c>
      <c r="I93" s="232"/>
      <c r="J93" s="232"/>
      <c r="K93" s="232"/>
      <c r="L93" s="233"/>
      <c r="M93" s="145" t="str">
        <f>IF(E38=(G38+I38+K38),"درست","غلط")</f>
        <v>درست</v>
      </c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</row>
    <row r="94" spans="1:35">
      <c r="A94" s="228" t="s">
        <v>118</v>
      </c>
      <c r="B94" s="229"/>
      <c r="C94" s="229"/>
      <c r="D94" s="229"/>
      <c r="E94" s="230"/>
      <c r="F94" s="145">
        <f>(E55+E54)-(C46+E46+G46+I46+K46+M46+O46+Q46+S46+V46+X46+Z46)</f>
        <v>0</v>
      </c>
      <c r="G94" s="146"/>
      <c r="H94" s="231" t="s">
        <v>174</v>
      </c>
      <c r="I94" s="232"/>
      <c r="J94" s="232"/>
      <c r="K94" s="232"/>
      <c r="L94" s="233"/>
      <c r="M94" s="145" t="str">
        <f>IF(E39=(G39+I39+K39),"درست","غلط")</f>
        <v>درست</v>
      </c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</row>
    <row r="95" spans="1:35">
      <c r="A95" s="228" t="s">
        <v>119</v>
      </c>
      <c r="B95" s="229"/>
      <c r="C95" s="229"/>
      <c r="D95" s="229"/>
      <c r="E95" s="230"/>
      <c r="F95" s="145">
        <f>SUM(F52:X53)-(B47+D47+F47+H47+J47+L47+N47+P47+R47+U47+W47+Y47)</f>
        <v>0</v>
      </c>
      <c r="G95" s="146"/>
      <c r="H95" s="231" t="s">
        <v>175</v>
      </c>
      <c r="I95" s="232"/>
      <c r="J95" s="232"/>
      <c r="K95" s="232"/>
      <c r="L95" s="233"/>
      <c r="M95" s="145">
        <f>(U38+V38+W38+X38+X39+W39+V39+U39)-((D38+E38+E39+D39)+((B38+C38+C39+B39)-N102))</f>
        <v>0</v>
      </c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</row>
    <row r="96" spans="1:35">
      <c r="A96" s="228" t="s">
        <v>120</v>
      </c>
      <c r="B96" s="229"/>
      <c r="C96" s="229"/>
      <c r="D96" s="229"/>
      <c r="E96" s="230"/>
      <c r="F96" s="145">
        <f>SUM(F54:X55)-(C47+E47+G47+I47+K47+M47+O47+Q47+S47+V47+X47+Z47)</f>
        <v>0</v>
      </c>
      <c r="G96" s="146"/>
      <c r="H96" s="231" t="s">
        <v>272</v>
      </c>
      <c r="I96" s="232"/>
      <c r="J96" s="232"/>
      <c r="K96" s="232"/>
      <c r="L96" s="233"/>
      <c r="M96" s="145">
        <f>(Y38+Z38+Y39+Z39)- (U38+V38+W38+X38+U39+V39+W39+X39)</f>
        <v>0</v>
      </c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</row>
    <row r="97" spans="1:35">
      <c r="A97" s="146"/>
      <c r="B97" s="146"/>
      <c r="C97" s="146"/>
      <c r="D97" s="146"/>
      <c r="E97" s="146"/>
      <c r="F97" s="146"/>
      <c r="G97" s="146"/>
      <c r="H97" s="231" t="s">
        <v>266</v>
      </c>
      <c r="I97" s="232"/>
      <c r="J97" s="232"/>
      <c r="K97" s="232"/>
      <c r="L97" s="233"/>
      <c r="M97" s="145">
        <f>(Y38+Z38+Y39+Z39)-((D38+E38+E39+D39)+((B38+C38+C39+B39)-N102))</f>
        <v>0</v>
      </c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</row>
    <row r="98" spans="1:3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</row>
    <row r="99" spans="1:3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</row>
    <row r="100" spans="1:3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</row>
    <row r="101" spans="1:3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</row>
    <row r="102" spans="1:35">
      <c r="A102" s="248" t="s">
        <v>121</v>
      </c>
      <c r="B102" s="248"/>
      <c r="C102" s="248"/>
      <c r="D102" s="248"/>
      <c r="E102" s="248"/>
      <c r="F102" s="248"/>
      <c r="G102" s="140">
        <f>H32+I32</f>
        <v>0</v>
      </c>
      <c r="H102" s="249" t="s">
        <v>122</v>
      </c>
      <c r="I102" s="250"/>
      <c r="J102" s="250"/>
      <c r="K102" s="250"/>
      <c r="L102" s="250"/>
      <c r="M102" s="251"/>
      <c r="N102" s="33">
        <f>SUM(B38:E39)-SUM(U38:X39)</f>
        <v>0</v>
      </c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</row>
    <row r="103" spans="1:35">
      <c r="A103" s="252" t="s">
        <v>123</v>
      </c>
      <c r="B103" s="252"/>
      <c r="C103" s="252"/>
      <c r="D103" s="252"/>
      <c r="E103" s="252"/>
      <c r="F103" s="252"/>
      <c r="G103" s="132">
        <f>B4+B5</f>
        <v>0</v>
      </c>
      <c r="H103" s="249" t="s">
        <v>124</v>
      </c>
      <c r="I103" s="250"/>
      <c r="J103" s="250"/>
      <c r="K103" s="250"/>
      <c r="L103" s="250"/>
      <c r="M103" s="251"/>
      <c r="N103" s="34" t="e">
        <f>(SUM(B38:E39)-SUM(U38:X39))*100/SUM(U38:X39)</f>
        <v>#DIV/0!</v>
      </c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</row>
    <row r="104" spans="1:35">
      <c r="A104" s="252" t="s">
        <v>125</v>
      </c>
      <c r="B104" s="252"/>
      <c r="C104" s="252"/>
      <c r="D104" s="252"/>
      <c r="E104" s="252"/>
      <c r="F104" s="252"/>
      <c r="G104" s="131" t="e">
        <f>G102/G103</f>
        <v>#DIV/0!</v>
      </c>
      <c r="H104" s="253" t="s">
        <v>126</v>
      </c>
      <c r="I104" s="253"/>
      <c r="J104" s="253"/>
      <c r="K104" s="253"/>
      <c r="L104" s="253"/>
      <c r="M104" s="253"/>
      <c r="N104" s="34" t="e">
        <f>SUM(B38:C39)/SUM(B38:E39)%</f>
        <v>#DIV/0!</v>
      </c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</row>
    <row r="105" spans="1:35">
      <c r="A105" s="252" t="s">
        <v>127</v>
      </c>
      <c r="B105" s="252"/>
      <c r="C105" s="252"/>
      <c r="D105" s="252"/>
      <c r="E105" s="252"/>
      <c r="F105" s="252"/>
      <c r="G105" s="131" t="e">
        <f>(I11+H11+H10+I10)*100/G102</f>
        <v>#DIV/0!</v>
      </c>
      <c r="H105" s="249" t="s">
        <v>128</v>
      </c>
      <c r="I105" s="250"/>
      <c r="J105" s="250"/>
      <c r="K105" s="250"/>
      <c r="L105" s="250"/>
      <c r="M105" s="251"/>
      <c r="N105" s="35" t="e">
        <f>SUM(H38:I39)/SUM(F38:I39)%</f>
        <v>#DIV/0!</v>
      </c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</row>
    <row r="106" spans="1:35">
      <c r="A106" s="252" t="s">
        <v>129</v>
      </c>
      <c r="B106" s="252"/>
      <c r="C106" s="252"/>
      <c r="D106" s="252"/>
      <c r="E106" s="252"/>
      <c r="F106" s="252"/>
      <c r="G106" s="131" t="e">
        <f>(SUM(H10:J12))*100/G102</f>
        <v>#DIV/0!</v>
      </c>
      <c r="H106" s="253" t="s">
        <v>130</v>
      </c>
      <c r="I106" s="253"/>
      <c r="J106" s="253"/>
      <c r="K106" s="253"/>
      <c r="L106" s="253"/>
      <c r="M106" s="253"/>
      <c r="N106" s="35" t="e">
        <f>SUM(F38:G39)/SUM(F38:I39)%</f>
        <v>#DIV/0!</v>
      </c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</row>
    <row r="107" spans="1:35">
      <c r="A107" s="252" t="s">
        <v>131</v>
      </c>
      <c r="B107" s="252"/>
      <c r="C107" s="252"/>
      <c r="D107" s="252"/>
      <c r="E107" s="252"/>
      <c r="F107" s="252"/>
      <c r="G107" s="131" t="e">
        <f>(H10+I10+H11+I11+H12+I12+H13+I13+H14+I14+H15+I15)*100/G102</f>
        <v>#DIV/0!</v>
      </c>
      <c r="H107" s="253" t="s">
        <v>132</v>
      </c>
      <c r="I107" s="253"/>
      <c r="J107" s="253"/>
      <c r="K107" s="253"/>
      <c r="L107" s="253"/>
      <c r="M107" s="253"/>
      <c r="N107" s="34" t="e">
        <f>SUM(F38:I39)/SUM(D38:E39)%</f>
        <v>#DIV/0!</v>
      </c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</row>
    <row r="108" spans="1:35">
      <c r="A108" s="252" t="s">
        <v>133</v>
      </c>
      <c r="B108" s="252"/>
      <c r="C108" s="252"/>
      <c r="D108" s="252"/>
      <c r="E108" s="252"/>
      <c r="F108" s="252"/>
      <c r="G108" s="131" t="e">
        <f>(H16+H17+H18+H19+H20+H21+H22+H23+H24+H25+H26+I26+I25+I24+I23+I22+I21+I20+I19+I18+I17+I16)*100/G102</f>
        <v>#DIV/0!</v>
      </c>
      <c r="H108" s="253" t="s">
        <v>134</v>
      </c>
      <c r="I108" s="253"/>
      <c r="J108" s="253"/>
      <c r="K108" s="253"/>
      <c r="L108" s="253"/>
      <c r="M108" s="253"/>
      <c r="N108" s="34" t="e">
        <f>SUM(U38:U39)*100/SUM(U38:X39)</f>
        <v>#DIV/0!</v>
      </c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</row>
    <row r="109" spans="1:35">
      <c r="A109" s="252" t="s">
        <v>135</v>
      </c>
      <c r="B109" s="252"/>
      <c r="C109" s="252"/>
      <c r="D109" s="252"/>
      <c r="E109" s="252"/>
      <c r="F109" s="252"/>
      <c r="G109" s="131" t="e">
        <f>SUM(H27:I31)*100/G102</f>
        <v>#DIV/0!</v>
      </c>
      <c r="H109" s="253" t="s">
        <v>136</v>
      </c>
      <c r="I109" s="253"/>
      <c r="J109" s="253"/>
      <c r="K109" s="253"/>
      <c r="L109" s="253"/>
      <c r="M109" s="253"/>
      <c r="N109" s="34" t="e">
        <f>SUM(X38:X39)*100/SUM(U38:X39)</f>
        <v>#DIV/0!</v>
      </c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</row>
    <row r="110" spans="1:35" ht="16.5" thickBot="1">
      <c r="A110" s="252" t="s">
        <v>137</v>
      </c>
      <c r="B110" s="252"/>
      <c r="C110" s="252"/>
      <c r="D110" s="252"/>
      <c r="E110" s="252"/>
      <c r="F110" s="252"/>
      <c r="G110" s="131" t="e">
        <f>(G109+G107)*100/G108</f>
        <v>#DIV/0!</v>
      </c>
      <c r="H110" s="258" t="s">
        <v>138</v>
      </c>
      <c r="I110" s="258"/>
      <c r="J110" s="258"/>
      <c r="K110" s="258"/>
      <c r="L110" s="258"/>
      <c r="M110" s="258"/>
      <c r="N110" s="36" t="e">
        <f>(C4+C5)*100/(B4+B5)</f>
        <v>#DIV/0!</v>
      </c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</row>
    <row r="111" spans="1:35">
      <c r="A111" s="252" t="s">
        <v>139</v>
      </c>
      <c r="B111" s="252"/>
      <c r="C111" s="252"/>
      <c r="D111" s="252"/>
      <c r="E111" s="252"/>
      <c r="F111" s="252"/>
      <c r="G111" s="131" t="e">
        <f t="shared" ref="G111:G120" si="6">J15*100/I15</f>
        <v>#DIV/0!</v>
      </c>
      <c r="H111" s="254" t="s">
        <v>140</v>
      </c>
      <c r="I111" s="255"/>
      <c r="J111" s="255"/>
      <c r="K111" s="255"/>
      <c r="L111" s="255"/>
      <c r="M111" s="255"/>
      <c r="N111" s="279" t="s">
        <v>204</v>
      </c>
      <c r="O111" s="172" t="s">
        <v>11</v>
      </c>
      <c r="P111" s="172" t="s">
        <v>12</v>
      </c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</row>
    <row r="112" spans="1:35">
      <c r="A112" s="252" t="s">
        <v>267</v>
      </c>
      <c r="B112" s="252"/>
      <c r="C112" s="252"/>
      <c r="D112" s="252"/>
      <c r="E112" s="252"/>
      <c r="F112" s="252"/>
      <c r="G112" s="131" t="e">
        <f t="shared" si="6"/>
        <v>#DIV/0!</v>
      </c>
      <c r="H112" s="256"/>
      <c r="I112" s="257"/>
      <c r="J112" s="257"/>
      <c r="K112" s="257"/>
      <c r="L112" s="257"/>
      <c r="M112" s="257"/>
      <c r="N112" s="280"/>
      <c r="O112" s="173"/>
      <c r="P112" s="173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</row>
    <row r="113" spans="1:35">
      <c r="A113" s="252" t="s">
        <v>268</v>
      </c>
      <c r="B113" s="252"/>
      <c r="C113" s="252"/>
      <c r="D113" s="252"/>
      <c r="E113" s="252"/>
      <c r="F113" s="252"/>
      <c r="G113" s="131" t="e">
        <f t="shared" si="6"/>
        <v>#DIV/0!</v>
      </c>
      <c r="H113" s="259" t="s">
        <v>141</v>
      </c>
      <c r="I113" s="259"/>
      <c r="J113" s="259"/>
      <c r="K113" s="259"/>
      <c r="L113" s="259"/>
      <c r="M113" s="259"/>
      <c r="N113" s="133" t="e">
        <f>SUM(Y56:Y57)/SUM(H32:I32)*1000</f>
        <v>#DIV/0!</v>
      </c>
      <c r="O113" s="131" t="e">
        <f>(Y56/H32)*1000</f>
        <v>#DIV/0!</v>
      </c>
      <c r="P113" s="131" t="e">
        <f>Y57/I32*1000</f>
        <v>#DIV/0!</v>
      </c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</row>
    <row r="114" spans="1:35">
      <c r="A114" s="252" t="s">
        <v>142</v>
      </c>
      <c r="B114" s="252"/>
      <c r="C114" s="252"/>
      <c r="D114" s="252"/>
      <c r="E114" s="252"/>
      <c r="F114" s="252"/>
      <c r="G114" s="131" t="e">
        <f t="shared" si="6"/>
        <v>#DIV/0!</v>
      </c>
      <c r="H114" s="252" t="s">
        <v>143</v>
      </c>
      <c r="I114" s="252"/>
      <c r="J114" s="252"/>
      <c r="K114" s="252"/>
      <c r="L114" s="252"/>
      <c r="M114" s="252"/>
      <c r="N114" s="134" t="e">
        <f>(C56+C57)*1000/SUM(D38:E39)</f>
        <v>#DIV/0!</v>
      </c>
      <c r="O114" s="131" t="e">
        <f>C56/SUM(D38:D39)*1000</f>
        <v>#DIV/0!</v>
      </c>
      <c r="P114" s="131" t="e">
        <f>C57/SUM(E38:E39)*1000</f>
        <v>#DIV/0!</v>
      </c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</row>
    <row r="115" spans="1:35">
      <c r="A115" s="252" t="s">
        <v>144</v>
      </c>
      <c r="B115" s="252"/>
      <c r="C115" s="252"/>
      <c r="D115" s="252"/>
      <c r="E115" s="252"/>
      <c r="F115" s="252"/>
      <c r="G115" s="131" t="e">
        <f t="shared" si="6"/>
        <v>#DIV/0!</v>
      </c>
      <c r="H115" s="252" t="s">
        <v>145</v>
      </c>
      <c r="I115" s="252"/>
      <c r="J115" s="252"/>
      <c r="K115" s="252"/>
      <c r="L115" s="252"/>
      <c r="M115" s="252"/>
      <c r="N115" s="134" t="e">
        <f>SUM(C56:D57)*1000/SUM(D38:E39)</f>
        <v>#DIV/0!</v>
      </c>
      <c r="O115" s="131" t="e">
        <f>SUM(C56:D56)/SUM(D38:D39)*1000</f>
        <v>#DIV/0!</v>
      </c>
      <c r="P115" s="131" t="e">
        <f>SUM(C57:D57)/SUM(E38:E39)*1000</f>
        <v>#DIV/0!</v>
      </c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</row>
    <row r="116" spans="1:35">
      <c r="A116" s="252" t="s">
        <v>146</v>
      </c>
      <c r="B116" s="252"/>
      <c r="C116" s="252"/>
      <c r="D116" s="252"/>
      <c r="E116" s="252"/>
      <c r="F116" s="252"/>
      <c r="G116" s="131" t="e">
        <f t="shared" si="6"/>
        <v>#DIV/0!</v>
      </c>
      <c r="H116" s="252" t="s">
        <v>147</v>
      </c>
      <c r="I116" s="252"/>
      <c r="J116" s="252"/>
      <c r="K116" s="252"/>
      <c r="L116" s="252"/>
      <c r="M116" s="252"/>
      <c r="N116" s="134" t="e">
        <f>SUM(C56:E57)*1000/SUM(D38:E39)</f>
        <v>#DIV/0!</v>
      </c>
      <c r="O116" s="131" t="e">
        <f>SUM(C56:E56)/SUM(D38:D39)*1000</f>
        <v>#DIV/0!</v>
      </c>
      <c r="P116" s="131" t="e">
        <f>SUM(C57:E57)/SUM(E38:E39)*1000</f>
        <v>#DIV/0!</v>
      </c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</row>
    <row r="117" spans="1:35">
      <c r="A117" s="252" t="s">
        <v>148</v>
      </c>
      <c r="B117" s="252"/>
      <c r="C117" s="252"/>
      <c r="D117" s="252"/>
      <c r="E117" s="252"/>
      <c r="F117" s="252"/>
      <c r="G117" s="131" t="e">
        <f t="shared" si="6"/>
        <v>#DIV/0!</v>
      </c>
      <c r="H117" s="252" t="s">
        <v>149</v>
      </c>
      <c r="I117" s="252"/>
      <c r="J117" s="252"/>
      <c r="K117" s="252"/>
      <c r="L117" s="252"/>
      <c r="M117" s="252"/>
      <c r="N117" s="134" t="e">
        <f>SUM(C56:E57)*1000/SUM(H10:I12)</f>
        <v>#DIV/0!</v>
      </c>
      <c r="O117" s="131" t="e">
        <f>SUM(C56:E56)/SUM(H10:H12)*1000</f>
        <v>#DIV/0!</v>
      </c>
      <c r="P117" s="131" t="e">
        <f>SUM(C57:E57)/SUM(I10:I12)*1000</f>
        <v>#DIV/0!</v>
      </c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</row>
    <row r="118" spans="1:35" ht="16.5" thickBot="1">
      <c r="A118" s="252" t="s">
        <v>150</v>
      </c>
      <c r="B118" s="252"/>
      <c r="C118" s="252"/>
      <c r="D118" s="252"/>
      <c r="E118" s="252"/>
      <c r="F118" s="252"/>
      <c r="G118" s="131" t="e">
        <f t="shared" si="6"/>
        <v>#DIV/0!</v>
      </c>
      <c r="H118" s="262" t="s">
        <v>151</v>
      </c>
      <c r="I118" s="262"/>
      <c r="J118" s="262"/>
      <c r="K118" s="262"/>
      <c r="L118" s="262"/>
      <c r="M118" s="262"/>
      <c r="N118" s="37" t="e">
        <f>SUM(C70:K79)*100000/SUM(D38:E39)</f>
        <v>#DIV/0!</v>
      </c>
      <c r="O118" s="50"/>
      <c r="P118" s="50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</row>
    <row r="119" spans="1:35">
      <c r="A119" s="252" t="s">
        <v>152</v>
      </c>
      <c r="B119" s="252"/>
      <c r="C119" s="252"/>
      <c r="D119" s="252"/>
      <c r="E119" s="252"/>
      <c r="F119" s="252"/>
      <c r="G119" s="131" t="e">
        <f t="shared" si="6"/>
        <v>#DIV/0!</v>
      </c>
      <c r="H119" s="260" t="s">
        <v>153</v>
      </c>
      <c r="I119" s="260"/>
      <c r="J119" s="260"/>
      <c r="K119" s="260"/>
      <c r="L119" s="260"/>
      <c r="M119" s="260"/>
      <c r="N119" s="260"/>
      <c r="O119" s="260"/>
      <c r="P119" s="260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</row>
    <row r="120" spans="1:35">
      <c r="A120" s="252" t="s">
        <v>285</v>
      </c>
      <c r="B120" s="252"/>
      <c r="C120" s="252"/>
      <c r="D120" s="252"/>
      <c r="E120" s="252"/>
      <c r="F120" s="252"/>
      <c r="G120" s="131" t="e">
        <f t="shared" si="6"/>
        <v>#DIV/0!</v>
      </c>
      <c r="H120" s="261"/>
      <c r="I120" s="261"/>
      <c r="J120" s="261"/>
      <c r="K120" s="261"/>
      <c r="L120" s="261"/>
      <c r="M120" s="261"/>
      <c r="N120" s="261"/>
      <c r="O120" s="261"/>
      <c r="P120" s="261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</row>
    <row r="121" spans="1:35">
      <c r="A121" s="252" t="s">
        <v>278</v>
      </c>
      <c r="B121" s="252"/>
      <c r="C121" s="252"/>
      <c r="D121" s="252"/>
      <c r="E121" s="252"/>
      <c r="F121" s="252"/>
      <c r="G121" s="131" t="e">
        <f>SUM(J15:J24)*100/SUM(I15:I24)</f>
        <v>#DIV/0!</v>
      </c>
      <c r="H121" s="259" t="s">
        <v>85</v>
      </c>
      <c r="I121" s="259"/>
      <c r="J121" s="259"/>
      <c r="K121" s="259"/>
      <c r="L121" s="259"/>
      <c r="M121" s="259"/>
      <c r="N121" s="133" t="e">
        <f>SUM(C$61:C$66)*1000/SUM($H$10:$I$12)</f>
        <v>#DIV/0!</v>
      </c>
      <c r="O121" s="51"/>
      <c r="P121" s="51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</row>
    <row r="122" spans="1:35">
      <c r="A122" s="252" t="s">
        <v>277</v>
      </c>
      <c r="B122" s="252"/>
      <c r="C122" s="252"/>
      <c r="D122" s="252"/>
      <c r="E122" s="252"/>
      <c r="F122" s="252"/>
      <c r="G122" s="131" t="e">
        <f>SUM(J16:J24)*100/SUM(I16:I24)</f>
        <v>#DIV/0!</v>
      </c>
      <c r="H122" s="252" t="s">
        <v>86</v>
      </c>
      <c r="I122" s="252"/>
      <c r="J122" s="252"/>
      <c r="K122" s="252"/>
      <c r="L122" s="252"/>
      <c r="M122" s="252"/>
      <c r="N122" s="133" t="e">
        <f>SUM(D$61:D$66)*1000/SUM($H$10:$I$12)</f>
        <v>#DIV/0!</v>
      </c>
      <c r="O122" s="48"/>
      <c r="P122" s="48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</row>
    <row r="123" spans="1:35">
      <c r="A123" s="252" t="s">
        <v>154</v>
      </c>
      <c r="B123" s="252"/>
      <c r="C123" s="252"/>
      <c r="D123" s="252"/>
      <c r="E123" s="252"/>
      <c r="F123" s="252"/>
      <c r="G123" s="131" t="e">
        <f>SUM(D38:E39)/SUM(H32:I32)*1000</f>
        <v>#DIV/0!</v>
      </c>
      <c r="H123" s="252" t="s">
        <v>155</v>
      </c>
      <c r="I123" s="252"/>
      <c r="J123" s="252"/>
      <c r="K123" s="252"/>
      <c r="L123" s="252"/>
      <c r="M123" s="252"/>
      <c r="N123" s="133" t="e">
        <f>SUM(E$61:E$66)*1000/SUM($H$10:$I$12)</f>
        <v>#DIV/0!</v>
      </c>
      <c r="O123" s="48"/>
      <c r="P123" s="48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</row>
    <row r="124" spans="1:35">
      <c r="A124" s="266" t="s">
        <v>156</v>
      </c>
      <c r="B124" s="266"/>
      <c r="C124" s="266"/>
      <c r="D124" s="266"/>
      <c r="E124" s="266"/>
      <c r="F124" s="266"/>
      <c r="G124" s="147" t="e">
        <f>(D38+E38+E39+D39)*1000/SUM(I15:I24)</f>
        <v>#DIV/0!</v>
      </c>
      <c r="H124" s="252" t="s">
        <v>157</v>
      </c>
      <c r="I124" s="252"/>
      <c r="J124" s="252"/>
      <c r="K124" s="252"/>
      <c r="L124" s="252"/>
      <c r="M124" s="252"/>
      <c r="N124" s="133" t="e">
        <f>SUM(F$61:F$66)*1000/SUM($H$10:$I$12)</f>
        <v>#DIV/0!</v>
      </c>
      <c r="O124" s="48"/>
      <c r="P124" s="48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</row>
    <row r="125" spans="1:35">
      <c r="A125" s="252" t="s">
        <v>158</v>
      </c>
      <c r="B125" s="252"/>
      <c r="C125" s="252"/>
      <c r="D125" s="252"/>
      <c r="E125" s="252"/>
      <c r="F125" s="252"/>
      <c r="G125" s="131" t="e">
        <f>(L38+L39)*1000/I15</f>
        <v>#DIV/0!</v>
      </c>
      <c r="H125" s="252" t="s">
        <v>89</v>
      </c>
      <c r="I125" s="252"/>
      <c r="J125" s="252"/>
      <c r="K125" s="252"/>
      <c r="L125" s="252"/>
      <c r="M125" s="252"/>
      <c r="N125" s="133" t="e">
        <f>SUM(G$61:G$66)*1000/SUM($H$10:$I$12)</f>
        <v>#DIV/0!</v>
      </c>
      <c r="O125" s="48"/>
      <c r="P125" s="48"/>
      <c r="Q125" s="57"/>
      <c r="R125" s="57"/>
      <c r="S125" s="57"/>
      <c r="T125" s="57"/>
      <c r="U125" s="57"/>
      <c r="V125" s="55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</row>
    <row r="126" spans="1:35">
      <c r="A126" s="252" t="s">
        <v>159</v>
      </c>
      <c r="B126" s="252"/>
      <c r="C126" s="252"/>
      <c r="D126" s="252"/>
      <c r="E126" s="252"/>
      <c r="F126" s="252"/>
      <c r="G126" s="131" t="e">
        <f>(M38+M39)*1000/(I17+I16)</f>
        <v>#DIV/0!</v>
      </c>
      <c r="H126" s="252" t="s">
        <v>90</v>
      </c>
      <c r="I126" s="252"/>
      <c r="J126" s="252"/>
      <c r="K126" s="252"/>
      <c r="L126" s="252"/>
      <c r="M126" s="252"/>
      <c r="N126" s="133" t="e">
        <f>SUM(H$61:H$66)*1000/SUM($H$10:$I$12)</f>
        <v>#DIV/0!</v>
      </c>
      <c r="O126" s="48"/>
      <c r="P126" s="48"/>
      <c r="Q126" s="57"/>
      <c r="R126" s="57"/>
      <c r="S126" s="57"/>
      <c r="T126" s="57"/>
      <c r="U126" s="57"/>
      <c r="V126" s="55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</row>
    <row r="127" spans="1:35">
      <c r="A127" s="252" t="s">
        <v>160</v>
      </c>
      <c r="B127" s="252"/>
      <c r="C127" s="252"/>
      <c r="D127" s="252"/>
      <c r="E127" s="252"/>
      <c r="F127" s="252"/>
      <c r="G127" s="131" t="e">
        <f>(N38+N39)*1000/I18</f>
        <v>#DIV/0!</v>
      </c>
      <c r="H127" s="252" t="s">
        <v>91</v>
      </c>
      <c r="I127" s="252"/>
      <c r="J127" s="252"/>
      <c r="K127" s="252"/>
      <c r="L127" s="252"/>
      <c r="M127" s="252"/>
      <c r="N127" s="133" t="e">
        <f>SUM(I$61:I$66)*1000/SUM($H$10:$I$12)</f>
        <v>#DIV/0!</v>
      </c>
      <c r="O127" s="48"/>
      <c r="P127" s="48"/>
      <c r="Q127" s="57"/>
      <c r="R127" s="57"/>
      <c r="S127" s="57"/>
      <c r="T127" s="57"/>
      <c r="U127" s="57"/>
      <c r="V127" s="55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</row>
    <row r="128" spans="1:35">
      <c r="A128" s="252" t="s">
        <v>161</v>
      </c>
      <c r="B128" s="252"/>
      <c r="C128" s="252"/>
      <c r="D128" s="252"/>
      <c r="E128" s="252"/>
      <c r="F128" s="252"/>
      <c r="G128" s="131" t="e">
        <f>(O38+O39)*1000/I19</f>
        <v>#DIV/0!</v>
      </c>
      <c r="H128" s="252" t="s">
        <v>162</v>
      </c>
      <c r="I128" s="252"/>
      <c r="J128" s="252"/>
      <c r="K128" s="252"/>
      <c r="L128" s="252"/>
      <c r="M128" s="252"/>
      <c r="N128" s="133" t="e">
        <f>SUM(J$61:J$66)*1000/SUM($H$10:$I$12)</f>
        <v>#DIV/0!</v>
      </c>
      <c r="O128" s="48"/>
      <c r="P128" s="48"/>
      <c r="Q128" s="57"/>
      <c r="R128" s="57"/>
      <c r="S128" s="57"/>
      <c r="T128" s="57"/>
      <c r="U128" s="57"/>
      <c r="V128" s="55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</row>
    <row r="129" spans="1:35">
      <c r="A129" s="252" t="s">
        <v>163</v>
      </c>
      <c r="B129" s="252"/>
      <c r="C129" s="252"/>
      <c r="D129" s="252"/>
      <c r="E129" s="252"/>
      <c r="F129" s="252"/>
      <c r="G129" s="131" t="e">
        <f>(P38+P39)*1000/I20</f>
        <v>#DIV/0!</v>
      </c>
      <c r="H129" s="252" t="s">
        <v>93</v>
      </c>
      <c r="I129" s="252"/>
      <c r="J129" s="252"/>
      <c r="K129" s="252"/>
      <c r="L129" s="252"/>
      <c r="M129" s="252"/>
      <c r="N129" s="133" t="e">
        <f>SUM(K$61:K$66)*1000/SUM($H$10:$I$12)</f>
        <v>#DIV/0!</v>
      </c>
      <c r="O129" s="48"/>
      <c r="P129" s="48"/>
      <c r="Q129" s="57"/>
      <c r="R129" s="57"/>
      <c r="S129" s="57"/>
      <c r="T129" s="57"/>
      <c r="U129" s="57"/>
      <c r="V129" s="55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</row>
    <row r="130" spans="1:35">
      <c r="A130" s="252" t="s">
        <v>164</v>
      </c>
      <c r="B130" s="252"/>
      <c r="C130" s="252"/>
      <c r="D130" s="252"/>
      <c r="E130" s="252"/>
      <c r="F130" s="252"/>
      <c r="G130" s="131" t="e">
        <f>(Q38+Q39)*1000/I21</f>
        <v>#DIV/0!</v>
      </c>
      <c r="H130" s="263" t="s">
        <v>176</v>
      </c>
      <c r="I130" s="264"/>
      <c r="J130" s="264"/>
      <c r="K130" s="264"/>
      <c r="L130" s="264"/>
      <c r="M130" s="264"/>
      <c r="N130" s="264"/>
      <c r="O130" s="264"/>
      <c r="P130" s="265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</row>
    <row r="131" spans="1:35">
      <c r="A131" s="252" t="s">
        <v>165</v>
      </c>
      <c r="B131" s="252"/>
      <c r="C131" s="252"/>
      <c r="D131" s="252"/>
      <c r="E131" s="252"/>
      <c r="F131" s="252"/>
      <c r="G131" s="131" t="e">
        <f>(R38+R39)*1000/I22</f>
        <v>#DIV/0!</v>
      </c>
      <c r="H131" s="268" t="s">
        <v>85</v>
      </c>
      <c r="I131" s="268"/>
      <c r="J131" s="268"/>
      <c r="K131" s="268"/>
      <c r="L131" s="268"/>
      <c r="M131" s="268"/>
      <c r="N131" s="1" t="e">
        <f>SUM(C61:C66)/SUM(D38:E39)*1000</f>
        <v>#DIV/0!</v>
      </c>
      <c r="O131" s="48"/>
      <c r="P131" s="48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</row>
    <row r="132" spans="1:35">
      <c r="A132" s="252" t="s">
        <v>166</v>
      </c>
      <c r="B132" s="252"/>
      <c r="C132" s="252"/>
      <c r="D132" s="252"/>
      <c r="E132" s="252"/>
      <c r="F132" s="252"/>
      <c r="G132" s="131" t="e">
        <f>(S38+S39)*1000/I23</f>
        <v>#DIV/0!</v>
      </c>
      <c r="H132" s="267" t="s">
        <v>86</v>
      </c>
      <c r="I132" s="267"/>
      <c r="J132" s="267"/>
      <c r="K132" s="267"/>
      <c r="L132" s="267"/>
      <c r="M132" s="267"/>
      <c r="N132" s="2" t="e">
        <f>SUM(D61:D66)/SUM(D38:E39)*1000</f>
        <v>#DIV/0!</v>
      </c>
      <c r="O132" s="48"/>
      <c r="P132" s="48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</row>
    <row r="133" spans="1:35">
      <c r="A133" s="266" t="s">
        <v>279</v>
      </c>
      <c r="B133" s="266"/>
      <c r="C133" s="266"/>
      <c r="D133" s="266"/>
      <c r="E133" s="266"/>
      <c r="F133" s="266"/>
      <c r="G133" s="147" t="e">
        <f>(T38+T39)*1000/I24</f>
        <v>#DIV/0!</v>
      </c>
      <c r="H133" s="267" t="s">
        <v>155</v>
      </c>
      <c r="I133" s="267"/>
      <c r="J133" s="267"/>
      <c r="K133" s="267"/>
      <c r="L133" s="267"/>
      <c r="M133" s="267"/>
      <c r="N133" s="2" t="e">
        <f>SUM(E61:E66)/SUM(D38:E39)*1000</f>
        <v>#DIV/0!</v>
      </c>
      <c r="O133" s="48"/>
      <c r="P133" s="48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</row>
    <row r="134" spans="1:35">
      <c r="A134" s="266" t="s">
        <v>167</v>
      </c>
      <c r="B134" s="266"/>
      <c r="C134" s="266"/>
      <c r="D134" s="266"/>
      <c r="E134" s="266"/>
      <c r="F134" s="266"/>
      <c r="G134" s="147" t="e">
        <f>SUM(G125:G133)*5/1000</f>
        <v>#DIV/0!</v>
      </c>
      <c r="H134" s="267" t="s">
        <v>157</v>
      </c>
      <c r="I134" s="267"/>
      <c r="J134" s="267"/>
      <c r="K134" s="267"/>
      <c r="L134" s="267"/>
      <c r="M134" s="267"/>
      <c r="N134" s="2" t="e">
        <f>SUM(F61:F66)/SUM(D38:E39)*1000</f>
        <v>#DIV/0!</v>
      </c>
      <c r="O134" s="48"/>
      <c r="P134" s="48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</row>
    <row r="135" spans="1:35">
      <c r="A135" s="252" t="s">
        <v>168</v>
      </c>
      <c r="B135" s="252"/>
      <c r="C135" s="252"/>
      <c r="D135" s="252"/>
      <c r="E135" s="252"/>
      <c r="F135" s="252"/>
      <c r="G135" s="131" t="e">
        <f>(D38+D39)/(E38+E39)</f>
        <v>#DIV/0!</v>
      </c>
      <c r="H135" s="267" t="s">
        <v>89</v>
      </c>
      <c r="I135" s="267"/>
      <c r="J135" s="267"/>
      <c r="K135" s="267"/>
      <c r="L135" s="267"/>
      <c r="M135" s="267"/>
      <c r="N135" s="2" t="e">
        <f>SUM(G61:G66)/SUM(D38:E39)*1000</f>
        <v>#DIV/0!</v>
      </c>
      <c r="O135" s="48"/>
      <c r="P135" s="48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</row>
    <row r="136" spans="1:35">
      <c r="A136" s="252" t="s">
        <v>169</v>
      </c>
      <c r="B136" s="252"/>
      <c r="C136" s="252"/>
      <c r="D136" s="252"/>
      <c r="E136" s="252"/>
      <c r="F136" s="252"/>
      <c r="G136" s="131" t="e">
        <f>G134*(E38+E39)/SUM(D38:E39)</f>
        <v>#DIV/0!</v>
      </c>
      <c r="H136" s="267" t="s">
        <v>90</v>
      </c>
      <c r="I136" s="267"/>
      <c r="J136" s="267"/>
      <c r="K136" s="267"/>
      <c r="L136" s="267"/>
      <c r="M136" s="267"/>
      <c r="N136" s="2" t="e">
        <f>SUM(H61:H66)/SUM(D38:E39)*1000</f>
        <v>#DIV/0!</v>
      </c>
      <c r="O136" s="48"/>
      <c r="P136" s="48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</row>
    <row r="137" spans="1:35">
      <c r="A137" s="252" t="s">
        <v>170</v>
      </c>
      <c r="B137" s="252"/>
      <c r="C137" s="252"/>
      <c r="D137" s="252"/>
      <c r="E137" s="252"/>
      <c r="F137" s="252"/>
      <c r="G137" s="131" t="e">
        <f>(G123-N113)/10</f>
        <v>#DIV/0!</v>
      </c>
      <c r="H137" s="267" t="s">
        <v>91</v>
      </c>
      <c r="I137" s="267"/>
      <c r="J137" s="267"/>
      <c r="K137" s="267"/>
      <c r="L137" s="267"/>
      <c r="M137" s="267"/>
      <c r="N137" s="2" t="e">
        <f>SUM(I61:I66)/SUM(D38:E39)*1000</f>
        <v>#DIV/0!</v>
      </c>
      <c r="O137" s="48"/>
      <c r="P137" s="48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</row>
    <row r="138" spans="1:35">
      <c r="A138" s="252" t="s">
        <v>274</v>
      </c>
      <c r="B138" s="252"/>
      <c r="C138" s="252"/>
      <c r="D138" s="252"/>
      <c r="E138" s="252"/>
      <c r="F138" s="252"/>
      <c r="G138" s="131" t="e">
        <f>SUM(AA38:AA39)/($J$32)%</f>
        <v>#DIV/0!</v>
      </c>
      <c r="H138" s="267" t="s">
        <v>162</v>
      </c>
      <c r="I138" s="267"/>
      <c r="J138" s="267"/>
      <c r="K138" s="267"/>
      <c r="L138" s="267"/>
      <c r="M138" s="267"/>
      <c r="N138" s="2" t="e">
        <f>SUM(J61:J66)/SUM(D38:E39)*1000</f>
        <v>#DIV/0!</v>
      </c>
      <c r="O138" s="48"/>
      <c r="P138" s="48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</row>
    <row r="139" spans="1:35" ht="16.5" thickBot="1">
      <c r="A139" s="252" t="s">
        <v>275</v>
      </c>
      <c r="B139" s="252"/>
      <c r="C139" s="252"/>
      <c r="D139" s="252"/>
      <c r="E139" s="252"/>
      <c r="F139" s="252"/>
      <c r="G139" s="131" t="e">
        <f>SUM(AB38:AB39)/($J$32)%</f>
        <v>#DIV/0!</v>
      </c>
      <c r="H139" s="269" t="s">
        <v>93</v>
      </c>
      <c r="I139" s="269"/>
      <c r="J139" s="269"/>
      <c r="K139" s="269"/>
      <c r="L139" s="269"/>
      <c r="M139" s="269"/>
      <c r="N139" s="52" t="e">
        <f>SUM(K61:K66)/SUM(D38:E39)*1000</f>
        <v>#DIV/0!</v>
      </c>
      <c r="O139" s="50"/>
      <c r="P139" s="50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</row>
    <row r="140" spans="1:35">
      <c r="A140" s="252" t="s">
        <v>209</v>
      </c>
      <c r="B140" s="252"/>
      <c r="C140" s="252"/>
      <c r="D140" s="252"/>
      <c r="E140" s="252"/>
      <c r="F140" s="252"/>
      <c r="G140" s="131">
        <f>SUM(AF37:AF38)-SUM(AE37:AE38)</f>
        <v>0</v>
      </c>
      <c r="H140" s="270" t="s">
        <v>271</v>
      </c>
      <c r="I140" s="271"/>
      <c r="J140" s="271"/>
      <c r="K140" s="271"/>
      <c r="L140" s="271"/>
      <c r="M140" s="271"/>
      <c r="N140" s="135" t="e">
        <f>SUM(E$56:E$57)*1000/SUM(H12:I12)</f>
        <v>#DIV/0!</v>
      </c>
      <c r="O140" s="135" t="e">
        <f>(E56/H12)*1000</f>
        <v>#DIV/0!</v>
      </c>
      <c r="P140" s="136" t="e">
        <f>(E$57/I12)*1000</f>
        <v>#DIV/0!</v>
      </c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</row>
    <row r="141" spans="1:35">
      <c r="A141" s="146"/>
      <c r="B141" s="146"/>
      <c r="C141" s="146"/>
      <c r="D141" s="146"/>
      <c r="E141" s="146"/>
      <c r="F141" s="146"/>
      <c r="G141" s="146"/>
      <c r="H141" s="272" t="s">
        <v>187</v>
      </c>
      <c r="I141" s="273"/>
      <c r="J141" s="273"/>
      <c r="K141" s="273"/>
      <c r="L141" s="273"/>
      <c r="M141" s="273"/>
      <c r="N141" s="131" t="e">
        <f>SUM(F$56:G$57)/SUM(H13:I14)*1000</f>
        <v>#DIV/0!</v>
      </c>
      <c r="O141" s="131" t="e">
        <f>(F56+G56)/(H13+H14)*1000</f>
        <v>#DIV/0!</v>
      </c>
      <c r="P141" s="137" t="e">
        <f>(F$57+G57)/(I13+I14)*1000</f>
        <v>#DIV/0!</v>
      </c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</row>
    <row r="142" spans="1:35">
      <c r="A142" s="146"/>
      <c r="B142" s="146"/>
      <c r="C142" s="146"/>
      <c r="D142" s="146"/>
      <c r="E142" s="146"/>
      <c r="F142" s="146"/>
      <c r="G142" s="146"/>
      <c r="H142" s="272" t="s">
        <v>188</v>
      </c>
      <c r="I142" s="273"/>
      <c r="J142" s="273"/>
      <c r="K142" s="273"/>
      <c r="L142" s="273"/>
      <c r="M142" s="273"/>
      <c r="N142" s="131" t="e">
        <f>SUM(H$56:H$57)/SUM(H15:I15)*1000</f>
        <v>#DIV/0!</v>
      </c>
      <c r="O142" s="131" t="e">
        <f>(H56/H15)*1000</f>
        <v>#DIV/0!</v>
      </c>
      <c r="P142" s="137" t="e">
        <f>(H$57/I15)*1000</f>
        <v>#DIV/0!</v>
      </c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</row>
    <row r="143" spans="1:35">
      <c r="A143" s="146"/>
      <c r="B143" s="146"/>
      <c r="C143" s="146"/>
      <c r="D143" s="146"/>
      <c r="E143" s="146"/>
      <c r="F143" s="146"/>
      <c r="G143" s="146"/>
      <c r="H143" s="272" t="s">
        <v>189</v>
      </c>
      <c r="I143" s="273"/>
      <c r="J143" s="273"/>
      <c r="K143" s="273"/>
      <c r="L143" s="273"/>
      <c r="M143" s="273"/>
      <c r="N143" s="131" t="e">
        <f>SUM(I$56:J$57)/SUM(H16:I17)*1000</f>
        <v>#DIV/0!</v>
      </c>
      <c r="O143" s="131" t="e">
        <f>(I56+J56)/(H16+H17)*1000</f>
        <v>#DIV/0!</v>
      </c>
      <c r="P143" s="137" t="e">
        <f>(I57+J57)/(I16+I17)*1000</f>
        <v>#DIV/0!</v>
      </c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</row>
    <row r="144" spans="1:35">
      <c r="A144" s="146"/>
      <c r="B144" s="146"/>
      <c r="C144" s="146"/>
      <c r="D144" s="146"/>
      <c r="E144" s="146"/>
      <c r="F144" s="146"/>
      <c r="G144" s="146"/>
      <c r="H144" s="272" t="s">
        <v>190</v>
      </c>
      <c r="I144" s="273"/>
      <c r="J144" s="273"/>
      <c r="K144" s="273"/>
      <c r="L144" s="273"/>
      <c r="M144" s="273"/>
      <c r="N144" s="131" t="e">
        <f>SUM(K$56:K$57)/SUM(H18:I18)*1000</f>
        <v>#DIV/0!</v>
      </c>
      <c r="O144" s="131" t="e">
        <f>(K56/H18)*1000</f>
        <v>#DIV/0!</v>
      </c>
      <c r="P144" s="137" t="e">
        <f>(K57/I18)*1000</f>
        <v>#DIV/0!</v>
      </c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</row>
    <row r="145" spans="1:35">
      <c r="A145" s="146"/>
      <c r="B145" s="146"/>
      <c r="C145" s="146"/>
      <c r="D145" s="146"/>
      <c r="E145" s="146"/>
      <c r="F145" s="146"/>
      <c r="G145" s="146"/>
      <c r="H145" s="272" t="s">
        <v>191</v>
      </c>
      <c r="I145" s="273"/>
      <c r="J145" s="273"/>
      <c r="K145" s="273"/>
      <c r="L145" s="273"/>
      <c r="M145" s="273"/>
      <c r="N145" s="131" t="e">
        <f>SUM(L$56:L$57)/SUM(H19:I19)*1000</f>
        <v>#DIV/0!</v>
      </c>
      <c r="O145" s="131" t="e">
        <f>(L56/H19)*1000</f>
        <v>#DIV/0!</v>
      </c>
      <c r="P145" s="137" t="e">
        <f>(L57/I19)*1000</f>
        <v>#DIV/0!</v>
      </c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</row>
    <row r="146" spans="1:35">
      <c r="A146" s="146"/>
      <c r="B146" s="146"/>
      <c r="C146" s="146"/>
      <c r="D146" s="146"/>
      <c r="E146" s="146"/>
      <c r="F146" s="146"/>
      <c r="G146" s="146"/>
      <c r="H146" s="272" t="s">
        <v>192</v>
      </c>
      <c r="I146" s="273"/>
      <c r="J146" s="273"/>
      <c r="K146" s="273"/>
      <c r="L146" s="273"/>
      <c r="M146" s="273"/>
      <c r="N146" s="131" t="e">
        <f>SUM(M$56:M$57)/SUM(H20:I20)*1000</f>
        <v>#DIV/0!</v>
      </c>
      <c r="O146" s="131" t="e">
        <f>(M56/H20)*1000</f>
        <v>#DIV/0!</v>
      </c>
      <c r="P146" s="137" t="e">
        <f>(M57/I20)*1000</f>
        <v>#DIV/0!</v>
      </c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</row>
    <row r="147" spans="1:35">
      <c r="A147" s="146"/>
      <c r="B147" s="146"/>
      <c r="C147" s="146"/>
      <c r="D147" s="146"/>
      <c r="E147" s="146"/>
      <c r="F147" s="146"/>
      <c r="G147" s="146"/>
      <c r="H147" s="272" t="s">
        <v>193</v>
      </c>
      <c r="I147" s="273"/>
      <c r="J147" s="273"/>
      <c r="K147" s="273"/>
      <c r="L147" s="273"/>
      <c r="M147" s="273"/>
      <c r="N147" s="131" t="e">
        <f>SUM(N$56:N$57)/SUM(H21:I21)*1000</f>
        <v>#DIV/0!</v>
      </c>
      <c r="O147" s="131" t="e">
        <f>(N56/H21)*1000</f>
        <v>#DIV/0!</v>
      </c>
      <c r="P147" s="137" t="e">
        <f>(N57/I21)*1000</f>
        <v>#DIV/0!</v>
      </c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</row>
    <row r="148" spans="1:35">
      <c r="A148" s="146"/>
      <c r="B148" s="146"/>
      <c r="C148" s="146"/>
      <c r="D148" s="146"/>
      <c r="E148" s="146"/>
      <c r="F148" s="146"/>
      <c r="G148" s="146"/>
      <c r="H148" s="272" t="s">
        <v>194</v>
      </c>
      <c r="I148" s="273"/>
      <c r="J148" s="273"/>
      <c r="K148" s="273"/>
      <c r="L148" s="273"/>
      <c r="M148" s="273"/>
      <c r="N148" s="131" t="e">
        <f>SUM(O$56:O$57)/SUM(H22:I22)*1000</f>
        <v>#DIV/0!</v>
      </c>
      <c r="O148" s="131" t="e">
        <f>(O56/H22)*1000</f>
        <v>#DIV/0!</v>
      </c>
      <c r="P148" s="137" t="e">
        <f>(O57/I22)*1000</f>
        <v>#DIV/0!</v>
      </c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</row>
    <row r="149" spans="1:35">
      <c r="A149" s="146"/>
      <c r="B149" s="146"/>
      <c r="C149" s="146"/>
      <c r="D149" s="146"/>
      <c r="E149" s="146"/>
      <c r="F149" s="146"/>
      <c r="G149" s="146"/>
      <c r="H149" s="272" t="s">
        <v>195</v>
      </c>
      <c r="I149" s="273"/>
      <c r="J149" s="273"/>
      <c r="K149" s="273"/>
      <c r="L149" s="273"/>
      <c r="M149" s="273"/>
      <c r="N149" s="131" t="e">
        <f>SUM(P$56:P$57)/SUM(H23:I23)*1000</f>
        <v>#DIV/0!</v>
      </c>
      <c r="O149" s="131" t="e">
        <f>(P56/H23)*1000</f>
        <v>#DIV/0!</v>
      </c>
      <c r="P149" s="137" t="e">
        <f>(P57/I23)*1000</f>
        <v>#DIV/0!</v>
      </c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</row>
    <row r="150" spans="1:35">
      <c r="A150" s="146"/>
      <c r="B150" s="146"/>
      <c r="C150" s="146"/>
      <c r="D150" s="146"/>
      <c r="E150" s="146"/>
      <c r="F150" s="146"/>
      <c r="G150" s="146"/>
      <c r="H150" s="272" t="s">
        <v>196</v>
      </c>
      <c r="I150" s="273"/>
      <c r="J150" s="273"/>
      <c r="K150" s="273"/>
      <c r="L150" s="273"/>
      <c r="M150" s="273"/>
      <c r="N150" s="131" t="e">
        <f>SUM(Q$56:Q$57)/SUM(H24:I24)*1000</f>
        <v>#DIV/0!</v>
      </c>
      <c r="O150" s="131" t="e">
        <f>(Q56/H24)*1000</f>
        <v>#DIV/0!</v>
      </c>
      <c r="P150" s="137" t="e">
        <f>(Q57/I24)*1000</f>
        <v>#DIV/0!</v>
      </c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</row>
    <row r="151" spans="1:35">
      <c r="A151" s="146"/>
      <c r="B151" s="146"/>
      <c r="C151" s="146"/>
      <c r="D151" s="146"/>
      <c r="E151" s="146"/>
      <c r="F151" s="146"/>
      <c r="G151" s="146"/>
      <c r="H151" s="272" t="s">
        <v>197</v>
      </c>
      <c r="I151" s="273"/>
      <c r="J151" s="273"/>
      <c r="K151" s="273"/>
      <c r="L151" s="273"/>
      <c r="M151" s="273"/>
      <c r="N151" s="131" t="e">
        <f>SUM(R$56:R$57)/SUM(H25:I25)*1000</f>
        <v>#DIV/0!</v>
      </c>
      <c r="O151" s="131" t="e">
        <f>(R56/H25)*1000</f>
        <v>#DIV/0!</v>
      </c>
      <c r="P151" s="137" t="e">
        <f>(R57/I25)*1000</f>
        <v>#DIV/0!</v>
      </c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</row>
    <row r="152" spans="1:35">
      <c r="A152" s="146"/>
      <c r="B152" s="146"/>
      <c r="C152" s="146"/>
      <c r="D152" s="146"/>
      <c r="E152" s="146"/>
      <c r="F152" s="146"/>
      <c r="G152" s="146"/>
      <c r="H152" s="272" t="s">
        <v>198</v>
      </c>
      <c r="I152" s="273"/>
      <c r="J152" s="273"/>
      <c r="K152" s="273"/>
      <c r="L152" s="273"/>
      <c r="M152" s="273"/>
      <c r="N152" s="131" t="e">
        <f>SUM(S$56:S$57)/SUM(H26:I26)*1000</f>
        <v>#DIV/0!</v>
      </c>
      <c r="O152" s="131" t="e">
        <f>(S56/H26)*1000</f>
        <v>#DIV/0!</v>
      </c>
      <c r="P152" s="137" t="e">
        <f>(S57/I26)*1000</f>
        <v>#DIV/0!</v>
      </c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</row>
    <row r="153" spans="1:35">
      <c r="A153" s="146"/>
      <c r="B153" s="146"/>
      <c r="C153" s="146"/>
      <c r="D153" s="146"/>
      <c r="E153" s="146"/>
      <c r="F153" s="146"/>
      <c r="G153" s="146"/>
      <c r="H153" s="272" t="s">
        <v>199</v>
      </c>
      <c r="I153" s="273"/>
      <c r="J153" s="273"/>
      <c r="K153" s="273"/>
      <c r="L153" s="273"/>
      <c r="M153" s="273"/>
      <c r="N153" s="131" t="e">
        <f>SUM(T$56:T$57)/SUM(H27:I27)*1000</f>
        <v>#DIV/0!</v>
      </c>
      <c r="O153" s="131" t="e">
        <f>(T56/H27)*1000</f>
        <v>#DIV/0!</v>
      </c>
      <c r="P153" s="137" t="e">
        <f>(T57/I27)*1000</f>
        <v>#DIV/0!</v>
      </c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</row>
    <row r="154" spans="1:35">
      <c r="A154" s="146"/>
      <c r="B154" s="146"/>
      <c r="C154" s="146"/>
      <c r="D154" s="146"/>
      <c r="E154" s="146"/>
      <c r="F154" s="146"/>
      <c r="G154" s="146"/>
      <c r="H154" s="272" t="s">
        <v>200</v>
      </c>
      <c r="I154" s="273"/>
      <c r="J154" s="273"/>
      <c r="K154" s="273"/>
      <c r="L154" s="273"/>
      <c r="M154" s="273"/>
      <c r="N154" s="131" t="e">
        <f>SUM(U$56:U$57)/SUM(H28:I28)*1000</f>
        <v>#DIV/0!</v>
      </c>
      <c r="O154" s="131" t="e">
        <f>(U56/H28)*1000</f>
        <v>#DIV/0!</v>
      </c>
      <c r="P154" s="137" t="e">
        <f>(U57/I28)*1000</f>
        <v>#DIV/0!</v>
      </c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</row>
    <row r="155" spans="1:35">
      <c r="A155" s="146"/>
      <c r="B155" s="146"/>
      <c r="C155" s="146"/>
      <c r="D155" s="146"/>
      <c r="E155" s="146"/>
      <c r="F155" s="146"/>
      <c r="G155" s="146"/>
      <c r="H155" s="272" t="s">
        <v>201</v>
      </c>
      <c r="I155" s="273"/>
      <c r="J155" s="273"/>
      <c r="K155" s="273"/>
      <c r="L155" s="273"/>
      <c r="M155" s="273"/>
      <c r="N155" s="131" t="e">
        <f>SUM(V$56:V$57)/SUM(H29:I29)*1000</f>
        <v>#DIV/0!</v>
      </c>
      <c r="O155" s="131" t="e">
        <f>(V56/H29)*1000</f>
        <v>#DIV/0!</v>
      </c>
      <c r="P155" s="137" t="e">
        <f>(V57/I29)*1000</f>
        <v>#DIV/0!</v>
      </c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</row>
    <row r="156" spans="1:35">
      <c r="A156" s="146"/>
      <c r="B156" s="146"/>
      <c r="C156" s="146"/>
      <c r="D156" s="146"/>
      <c r="E156" s="146"/>
      <c r="F156" s="146"/>
      <c r="G156" s="146"/>
      <c r="H156" s="272" t="s">
        <v>202</v>
      </c>
      <c r="I156" s="273"/>
      <c r="J156" s="273"/>
      <c r="K156" s="273"/>
      <c r="L156" s="273"/>
      <c r="M156" s="273"/>
      <c r="N156" s="131" t="e">
        <f>SUM(W$56:W$57)/SUM(H30:I30)*1000</f>
        <v>#DIV/0!</v>
      </c>
      <c r="O156" s="131" t="e">
        <f>(W56/H30)*1000</f>
        <v>#DIV/0!</v>
      </c>
      <c r="P156" s="137" t="e">
        <f>(W57/I30)*1000</f>
        <v>#DIV/0!</v>
      </c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</row>
    <row r="157" spans="1:35" ht="16.5" thickBot="1">
      <c r="A157" s="146"/>
      <c r="B157" s="146"/>
      <c r="C157" s="146"/>
      <c r="D157" s="146"/>
      <c r="E157" s="146"/>
      <c r="F157" s="146"/>
      <c r="G157" s="146"/>
      <c r="H157" s="274" t="s">
        <v>203</v>
      </c>
      <c r="I157" s="275"/>
      <c r="J157" s="275"/>
      <c r="K157" s="275"/>
      <c r="L157" s="275"/>
      <c r="M157" s="275"/>
      <c r="N157" s="138" t="e">
        <f>SUM(X$56:X$57)/SUM(H31:I31)*1000</f>
        <v>#DIV/0!</v>
      </c>
      <c r="O157" s="138" t="e">
        <f>(X56/H31)*1000</f>
        <v>#DIV/0!</v>
      </c>
      <c r="P157" s="139" t="e">
        <f>(X57/I31)*1000</f>
        <v>#DIV/0!</v>
      </c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</row>
    <row r="158" spans="1:35">
      <c r="A158" s="146"/>
      <c r="B158" s="146"/>
      <c r="C158" s="146"/>
      <c r="D158" s="146"/>
      <c r="E158" s="146"/>
      <c r="F158" s="146"/>
      <c r="G158" s="146"/>
      <c r="H158" s="276" t="s">
        <v>210</v>
      </c>
      <c r="I158" s="277"/>
      <c r="J158" s="277"/>
      <c r="K158" s="277"/>
      <c r="L158" s="277"/>
      <c r="M158" s="278"/>
      <c r="N158" s="53" t="s">
        <v>205</v>
      </c>
      <c r="O158" s="53" t="s">
        <v>206</v>
      </c>
      <c r="P158" s="53" t="s">
        <v>207</v>
      </c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</row>
    <row r="159" spans="1:35" ht="19.5" customHeight="1">
      <c r="A159" s="146"/>
      <c r="B159" s="146"/>
      <c r="C159" s="146"/>
      <c r="D159" s="146"/>
      <c r="E159" s="146"/>
      <c r="F159" s="146"/>
      <c r="G159" s="146"/>
      <c r="H159" s="273" t="s">
        <v>208</v>
      </c>
      <c r="I159" s="273"/>
      <c r="J159" s="273"/>
      <c r="K159" s="273"/>
      <c r="L159" s="273"/>
      <c r="M159" s="273"/>
      <c r="N159" s="131" t="e">
        <f>SUM(C$61:C$66)/SUM($C$56:$E$57)%</f>
        <v>#DIV/0!</v>
      </c>
      <c r="O159" s="131" t="e">
        <f>SUM(C$61:C$62,C$64:C$65)/SUM($C$56:$D$57)%</f>
        <v>#DIV/0!</v>
      </c>
      <c r="P159" s="131" t="e">
        <f>SUM(C$61+C$64)/SUM($C$56:$C$57)%</f>
        <v>#DIV/0!</v>
      </c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</row>
    <row r="160" spans="1:35">
      <c r="A160" s="146"/>
      <c r="B160" s="146"/>
      <c r="C160" s="146"/>
      <c r="D160" s="146"/>
      <c r="E160" s="146"/>
      <c r="F160" s="146"/>
      <c r="G160" s="146"/>
      <c r="H160" s="273" t="s">
        <v>211</v>
      </c>
      <c r="I160" s="273"/>
      <c r="J160" s="273"/>
      <c r="K160" s="273"/>
      <c r="L160" s="273"/>
      <c r="M160" s="273"/>
      <c r="N160" s="131" t="e">
        <f>SUM(D$61:D$66)/SUM($C$56:$E$57)%</f>
        <v>#DIV/0!</v>
      </c>
      <c r="O160" s="131" t="e">
        <f>SUM(D$61:D$62,D$64:D$65)/SUM($C$56:$D$57)%</f>
        <v>#DIV/0!</v>
      </c>
      <c r="P160" s="131" t="e">
        <f>SUM(D$61+D$64)/SUM($C$56:$C$57)%</f>
        <v>#DIV/0!</v>
      </c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</row>
    <row r="161" spans="1:35">
      <c r="A161" s="146"/>
      <c r="B161" s="146"/>
      <c r="C161" s="146"/>
      <c r="D161" s="146"/>
      <c r="E161" s="146"/>
      <c r="F161" s="146"/>
      <c r="G161" s="146"/>
      <c r="H161" s="273" t="s">
        <v>212</v>
      </c>
      <c r="I161" s="273"/>
      <c r="J161" s="273"/>
      <c r="K161" s="273"/>
      <c r="L161" s="273"/>
      <c r="M161" s="273"/>
      <c r="N161" s="131" t="e">
        <f>SUM(E$61:E$66)/SUM($C$56:$E$57)%</f>
        <v>#DIV/0!</v>
      </c>
      <c r="O161" s="131" t="e">
        <f>SUM(E$61:E$62,E$64:E$65)/SUM($C$56:$D$57)%</f>
        <v>#DIV/0!</v>
      </c>
      <c r="P161" s="131" t="e">
        <f>SUM(E$61+E$64)/SUM($C$56:$C$57)%</f>
        <v>#DIV/0!</v>
      </c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</row>
    <row r="162" spans="1:35">
      <c r="A162" s="146"/>
      <c r="B162" s="146"/>
      <c r="C162" s="146"/>
      <c r="D162" s="146"/>
      <c r="E162" s="146"/>
      <c r="F162" s="146"/>
      <c r="G162" s="146"/>
      <c r="H162" s="273" t="s">
        <v>213</v>
      </c>
      <c r="I162" s="273"/>
      <c r="J162" s="273"/>
      <c r="K162" s="273"/>
      <c r="L162" s="273"/>
      <c r="M162" s="273"/>
      <c r="N162" s="131" t="e">
        <f>SUM(F$61:F$66)/SUM($C$56:$E$57)%</f>
        <v>#DIV/0!</v>
      </c>
      <c r="O162" s="131" t="e">
        <f>SUM(F$61:F$62,F$64:F$65)/SUM($C$56:$D$57)%</f>
        <v>#DIV/0!</v>
      </c>
      <c r="P162" s="131" t="e">
        <f>SUM(F$61+F$64)/SUM($C$56:$C$57)%</f>
        <v>#DIV/0!</v>
      </c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</row>
    <row r="163" spans="1:35">
      <c r="A163" s="146"/>
      <c r="B163" s="146"/>
      <c r="C163" s="146"/>
      <c r="D163" s="146"/>
      <c r="E163" s="146"/>
      <c r="F163" s="146"/>
      <c r="G163" s="146"/>
      <c r="H163" s="273" t="s">
        <v>214</v>
      </c>
      <c r="I163" s="273"/>
      <c r="J163" s="273"/>
      <c r="K163" s="273"/>
      <c r="L163" s="273"/>
      <c r="M163" s="273"/>
      <c r="N163" s="131" t="e">
        <f>SUM(G$61:G$66)/SUM($C$56:$E$57)%</f>
        <v>#DIV/0!</v>
      </c>
      <c r="O163" s="131" t="e">
        <f>SUM(G$61:G$62,G$64:G$65)/SUM($C$56:$D$57)%</f>
        <v>#DIV/0!</v>
      </c>
      <c r="P163" s="131" t="e">
        <f>SUM(G$61+G$64)/SUM($C$56:$C$57)%</f>
        <v>#DIV/0!</v>
      </c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</row>
    <row r="164" spans="1:35">
      <c r="A164" s="146"/>
      <c r="B164" s="146"/>
      <c r="C164" s="146"/>
      <c r="D164" s="146"/>
      <c r="E164" s="146"/>
      <c r="F164" s="146"/>
      <c r="G164" s="146"/>
      <c r="H164" s="273" t="s">
        <v>215</v>
      </c>
      <c r="I164" s="273"/>
      <c r="J164" s="273"/>
      <c r="K164" s="273"/>
      <c r="L164" s="273"/>
      <c r="M164" s="273"/>
      <c r="N164" s="131" t="e">
        <f>SUM(H$61:H$66)/SUM($C$56:$E$57)%</f>
        <v>#DIV/0!</v>
      </c>
      <c r="O164" s="131" t="e">
        <f>SUM(H$61:H$62,H$64:H$65)/SUM($C$56:$D$57)%</f>
        <v>#DIV/0!</v>
      </c>
      <c r="P164" s="131" t="e">
        <f>SUM(H$61+H$64)/SUM($C$56:$C$57)%</f>
        <v>#DIV/0!</v>
      </c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</row>
    <row r="165" spans="1:35">
      <c r="A165" s="146"/>
      <c r="B165" s="146"/>
      <c r="C165" s="146"/>
      <c r="D165" s="146"/>
      <c r="E165" s="146"/>
      <c r="F165" s="146"/>
      <c r="G165" s="146"/>
      <c r="H165" s="273" t="s">
        <v>216</v>
      </c>
      <c r="I165" s="273"/>
      <c r="J165" s="273"/>
      <c r="K165" s="273"/>
      <c r="L165" s="273"/>
      <c r="M165" s="273"/>
      <c r="N165" s="131" t="e">
        <f>SUM(I$61:I$66)/SUM($C$56:$E$57)%</f>
        <v>#DIV/0!</v>
      </c>
      <c r="O165" s="131" t="e">
        <f>SUM(I$61:I$62,I$64:I$65)/SUM($C$56:$D$57)%</f>
        <v>#DIV/0!</v>
      </c>
      <c r="P165" s="131" t="e">
        <f>SUM(I$61+I$64)/SUM($C$56:$C$57)%</f>
        <v>#DIV/0!</v>
      </c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</row>
    <row r="166" spans="1:35">
      <c r="A166" s="146"/>
      <c r="B166" s="146"/>
      <c r="C166" s="146"/>
      <c r="D166" s="146"/>
      <c r="E166" s="146"/>
      <c r="F166" s="146"/>
      <c r="G166" s="146"/>
      <c r="H166" s="273" t="s">
        <v>217</v>
      </c>
      <c r="I166" s="273"/>
      <c r="J166" s="273"/>
      <c r="K166" s="273"/>
      <c r="L166" s="273"/>
      <c r="M166" s="273"/>
      <c r="N166" s="131" t="e">
        <f>SUM(J$61:J$66)/SUM($C$56:$E$57)%</f>
        <v>#DIV/0!</v>
      </c>
      <c r="O166" s="131" t="e">
        <f>SUM(J$61:J$62,J$64:J$65)/SUM($C$56:$D$57)%</f>
        <v>#DIV/0!</v>
      </c>
      <c r="P166" s="131" t="e">
        <f>SUM(J$61+J$64)/SUM($C$56:$C$57)%</f>
        <v>#DIV/0!</v>
      </c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</row>
    <row r="167" spans="1:35">
      <c r="A167" s="146"/>
      <c r="B167" s="146"/>
      <c r="C167" s="146"/>
      <c r="D167" s="146"/>
      <c r="E167" s="146"/>
      <c r="F167" s="146"/>
      <c r="G167" s="146"/>
      <c r="H167" s="273" t="s">
        <v>218</v>
      </c>
      <c r="I167" s="273"/>
      <c r="J167" s="273"/>
      <c r="K167" s="273"/>
      <c r="L167" s="273"/>
      <c r="M167" s="273"/>
      <c r="N167" s="131" t="e">
        <f>SUM(K$61:K$66)/SUM($C$56:$E$57)%</f>
        <v>#DIV/0!</v>
      </c>
      <c r="O167" s="131" t="e">
        <f>SUM(K$61:K$62,K$64:K$65)/SUM($C$56:$D$57)%</f>
        <v>#DIV/0!</v>
      </c>
      <c r="P167" s="131" t="e">
        <f>SUM(K$61+K$64)/SUM($C$56:$C$57)%</f>
        <v>#DIV/0!</v>
      </c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</row>
    <row r="168" spans="1:3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</row>
    <row r="169" spans="1:3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</row>
    <row r="170" spans="1:3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</row>
    <row r="171" spans="1:3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</row>
    <row r="172" spans="1:3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</row>
    <row r="173" spans="1:3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</row>
    <row r="174" spans="1:3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</row>
    <row r="175" spans="1:3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</row>
    <row r="176" spans="1:3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</row>
    <row r="177" spans="1:3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</row>
    <row r="178" spans="1:3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</row>
    <row r="179" spans="1:3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</row>
  </sheetData>
  <sheetProtection algorithmName="SHA-512" hashValue="jX+qBG+s/jGnQEle1WGg5PDn8L5YSH5N98GiRJFdgrC1y95laSHPYsK8/Vdd3SCkytOoNp70KutQy9mx+0tnRQ==" saltValue="CYq/4d56Q23WWpvdD14Qgg==" spinCount="100000" sheet="1" objects="1" scenarios="1"/>
  <protectedRanges>
    <protectedRange password="CE28" sqref="D11:D14 D24:D31 G11:G14 G24:G31" name="Range2_1"/>
    <protectedRange password="CE28" sqref="F63:G63 F65:G66 I63 I65:I66" name="Range7"/>
  </protectedRanges>
  <mergeCells count="195">
    <mergeCell ref="H167:M167"/>
    <mergeCell ref="H162:M162"/>
    <mergeCell ref="H163:M163"/>
    <mergeCell ref="H164:M164"/>
    <mergeCell ref="H144:M144"/>
    <mergeCell ref="H145:M145"/>
    <mergeCell ref="H146:M146"/>
    <mergeCell ref="H165:M165"/>
    <mergeCell ref="H166:M166"/>
    <mergeCell ref="H156:M156"/>
    <mergeCell ref="H157:M157"/>
    <mergeCell ref="H158:M158"/>
    <mergeCell ref="H159:M159"/>
    <mergeCell ref="H160:M160"/>
    <mergeCell ref="H161:M161"/>
    <mergeCell ref="H153:M153"/>
    <mergeCell ref="H154:M154"/>
    <mergeCell ref="H155:M155"/>
    <mergeCell ref="H141:M141"/>
    <mergeCell ref="H142:M142"/>
    <mergeCell ref="H143:M143"/>
    <mergeCell ref="H150:M150"/>
    <mergeCell ref="H151:M151"/>
    <mergeCell ref="H152:M152"/>
    <mergeCell ref="A138:F138"/>
    <mergeCell ref="H138:M138"/>
    <mergeCell ref="A139:F139"/>
    <mergeCell ref="H139:M139"/>
    <mergeCell ref="H140:M140"/>
    <mergeCell ref="H147:M147"/>
    <mergeCell ref="H148:M148"/>
    <mergeCell ref="H149:M149"/>
    <mergeCell ref="A140:F140"/>
    <mergeCell ref="A135:F135"/>
    <mergeCell ref="H135:M135"/>
    <mergeCell ref="A136:F136"/>
    <mergeCell ref="H136:M136"/>
    <mergeCell ref="A137:F137"/>
    <mergeCell ref="H137:M137"/>
    <mergeCell ref="A132:F132"/>
    <mergeCell ref="H132:M132"/>
    <mergeCell ref="A133:F133"/>
    <mergeCell ref="H133:M133"/>
    <mergeCell ref="A134:F134"/>
    <mergeCell ref="H134:M134"/>
    <mergeCell ref="A129:F129"/>
    <mergeCell ref="A130:F130"/>
    <mergeCell ref="A131:F131"/>
    <mergeCell ref="H131:M131"/>
    <mergeCell ref="A126:F126"/>
    <mergeCell ref="H126:M126"/>
    <mergeCell ref="A127:F127"/>
    <mergeCell ref="H127:M127"/>
    <mergeCell ref="A128:F128"/>
    <mergeCell ref="H128:M128"/>
    <mergeCell ref="H129:M129"/>
    <mergeCell ref="H130:P130"/>
    <mergeCell ref="A123:F123"/>
    <mergeCell ref="H123:M123"/>
    <mergeCell ref="A124:F124"/>
    <mergeCell ref="H124:M124"/>
    <mergeCell ref="A125:F125"/>
    <mergeCell ref="H125:M125"/>
    <mergeCell ref="A120:F120"/>
    <mergeCell ref="A121:F121"/>
    <mergeCell ref="H121:M121"/>
    <mergeCell ref="A122:F122"/>
    <mergeCell ref="H122:M122"/>
    <mergeCell ref="H119:P120"/>
    <mergeCell ref="A117:F117"/>
    <mergeCell ref="H117:M117"/>
    <mergeCell ref="A118:F118"/>
    <mergeCell ref="H118:M118"/>
    <mergeCell ref="A119:F119"/>
    <mergeCell ref="A114:F114"/>
    <mergeCell ref="H114:M114"/>
    <mergeCell ref="A115:F115"/>
    <mergeCell ref="H115:M115"/>
    <mergeCell ref="A116:F116"/>
    <mergeCell ref="H116:M116"/>
    <mergeCell ref="A110:F110"/>
    <mergeCell ref="H110:M110"/>
    <mergeCell ref="A111:F111"/>
    <mergeCell ref="A113:F113"/>
    <mergeCell ref="H113:M113"/>
    <mergeCell ref="A112:F112"/>
    <mergeCell ref="H111:M112"/>
    <mergeCell ref="A107:F107"/>
    <mergeCell ref="H107:M107"/>
    <mergeCell ref="A108:F108"/>
    <mergeCell ref="H108:M108"/>
    <mergeCell ref="A109:F109"/>
    <mergeCell ref="H109:M109"/>
    <mergeCell ref="A104:F104"/>
    <mergeCell ref="H104:M104"/>
    <mergeCell ref="A105:F105"/>
    <mergeCell ref="H105:M105"/>
    <mergeCell ref="A106:F106"/>
    <mergeCell ref="H106:M106"/>
    <mergeCell ref="A96:E96"/>
    <mergeCell ref="H96:L96"/>
    <mergeCell ref="A102:F102"/>
    <mergeCell ref="H102:M102"/>
    <mergeCell ref="A103:F103"/>
    <mergeCell ref="H103:M103"/>
    <mergeCell ref="A93:E93"/>
    <mergeCell ref="H93:L93"/>
    <mergeCell ref="A94:E94"/>
    <mergeCell ref="H94:L94"/>
    <mergeCell ref="A95:E95"/>
    <mergeCell ref="H95:L95"/>
    <mergeCell ref="H97:L97"/>
    <mergeCell ref="A90:E90"/>
    <mergeCell ref="H90:L90"/>
    <mergeCell ref="A91:E91"/>
    <mergeCell ref="H91:L91"/>
    <mergeCell ref="A92:E92"/>
    <mergeCell ref="H92:L92"/>
    <mergeCell ref="A88:E88"/>
    <mergeCell ref="H88:L88"/>
    <mergeCell ref="A89:E89"/>
    <mergeCell ref="H89:L89"/>
    <mergeCell ref="A70:A74"/>
    <mergeCell ref="A75:A79"/>
    <mergeCell ref="A81:N83"/>
    <mergeCell ref="A85:E85"/>
    <mergeCell ref="H85:L85"/>
    <mergeCell ref="A86:E86"/>
    <mergeCell ref="H86:L86"/>
    <mergeCell ref="A64:A66"/>
    <mergeCell ref="A68:K68"/>
    <mergeCell ref="F42:G42"/>
    <mergeCell ref="H42:I42"/>
    <mergeCell ref="J42:K42"/>
    <mergeCell ref="A50:F50"/>
    <mergeCell ref="A52:A53"/>
    <mergeCell ref="A87:E87"/>
    <mergeCell ref="H87:L87"/>
    <mergeCell ref="U42:V42"/>
    <mergeCell ref="W42:X42"/>
    <mergeCell ref="S43:T43"/>
    <mergeCell ref="S44:T44"/>
    <mergeCell ref="S45:T45"/>
    <mergeCell ref="A54:A55"/>
    <mergeCell ref="A56:A57"/>
    <mergeCell ref="A59:K59"/>
    <mergeCell ref="A61:A63"/>
    <mergeCell ref="A41:E41"/>
    <mergeCell ref="B42:C42"/>
    <mergeCell ref="D42:E42"/>
    <mergeCell ref="U35:X35"/>
    <mergeCell ref="Y35:Z36"/>
    <mergeCell ref="AA35:AB36"/>
    <mergeCell ref="AD35:AF35"/>
    <mergeCell ref="F36:G36"/>
    <mergeCell ref="H36:I36"/>
    <mergeCell ref="J36:K36"/>
    <mergeCell ref="L36:L37"/>
    <mergeCell ref="M36:M37"/>
    <mergeCell ref="N36:N37"/>
    <mergeCell ref="S36:S37"/>
    <mergeCell ref="T36:T37"/>
    <mergeCell ref="U36:U37"/>
    <mergeCell ref="V36:X36"/>
    <mergeCell ref="Y42:Z42"/>
    <mergeCell ref="AB42:AC42"/>
    <mergeCell ref="AE42:AF42"/>
    <mergeCell ref="L42:M42"/>
    <mergeCell ref="N42:O42"/>
    <mergeCell ref="P42:Q42"/>
    <mergeCell ref="R42:T42"/>
    <mergeCell ref="AH42:AI42"/>
    <mergeCell ref="N111:N112"/>
    <mergeCell ref="O111:O112"/>
    <mergeCell ref="P111:P112"/>
    <mergeCell ref="A2:C2"/>
    <mergeCell ref="A7:J7"/>
    <mergeCell ref="B8:D8"/>
    <mergeCell ref="E8:G8"/>
    <mergeCell ref="H8:J8"/>
    <mergeCell ref="C9:D9"/>
    <mergeCell ref="F9:G9"/>
    <mergeCell ref="I9:J9"/>
    <mergeCell ref="A34:K34"/>
    <mergeCell ref="A35:A37"/>
    <mergeCell ref="B35:C36"/>
    <mergeCell ref="D35:E36"/>
    <mergeCell ref="F35:K35"/>
    <mergeCell ref="L35:T35"/>
    <mergeCell ref="O36:O37"/>
    <mergeCell ref="P36:P37"/>
    <mergeCell ref="Q36:Q37"/>
    <mergeCell ref="R36:R37"/>
    <mergeCell ref="S46:T46"/>
    <mergeCell ref="S47:T47"/>
  </mergeCells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Option Button 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5" name="Option Button 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6" name="Option Button 3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7" name="Option Button 4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8" name="Option Button 5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9" name="Option Button 6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10" name="Option Button 7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11" name="Option Button 8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12" name="Option Button 9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13" name="Option Button 10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14" name="Option Button 1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15" name="Option Button 1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16" name="Option Button 13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17" name="Option Button 14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18" name="Option Button 15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19" name="Option Button 16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9" r:id="rId20" name="Option Button 17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0" r:id="rId21" name="Option Button 18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1" r:id="rId22" name="Option Button 19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23" name="Option Button 20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24" name="Option Button 2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I179"/>
  <sheetViews>
    <sheetView rightToLeft="1" topLeftCell="A115" zoomScale="96" zoomScaleNormal="96" workbookViewId="0">
      <selection sqref="A1:XFD1048576"/>
    </sheetView>
  </sheetViews>
  <sheetFormatPr defaultColWidth="9" defaultRowHeight="15.75"/>
  <cols>
    <col min="1" max="1" width="15" style="40" customWidth="1"/>
    <col min="2" max="2" width="12.140625" style="40" customWidth="1"/>
    <col min="3" max="3" width="18.7109375" style="40" customWidth="1"/>
    <col min="4" max="4" width="12.42578125" style="40" customWidth="1"/>
    <col min="5" max="5" width="8.7109375" style="40" customWidth="1"/>
    <col min="6" max="6" width="8.140625" style="40" customWidth="1"/>
    <col min="7" max="7" width="10.28515625" style="40" customWidth="1"/>
    <col min="8" max="8" width="8.42578125" style="40" customWidth="1"/>
    <col min="9" max="9" width="9.140625" style="40" customWidth="1"/>
    <col min="10" max="10" width="10" style="40" customWidth="1"/>
    <col min="11" max="11" width="8.42578125" style="40" customWidth="1"/>
    <col min="12" max="12" width="18.7109375" style="40" customWidth="1"/>
    <col min="13" max="13" width="8.7109375" style="40" customWidth="1"/>
    <col min="14" max="14" width="10" style="40" customWidth="1"/>
    <col min="15" max="15" width="9.7109375" style="40" customWidth="1"/>
    <col min="16" max="16" width="10.140625" style="40" customWidth="1"/>
    <col min="17" max="17" width="9" style="40"/>
    <col min="18" max="18" width="8.140625" style="40" customWidth="1"/>
    <col min="19" max="28" width="9" style="40"/>
    <col min="29" max="29" width="7.5703125" style="40" customWidth="1"/>
    <col min="30" max="16384" width="9" style="40"/>
  </cols>
  <sheetData>
    <row r="1" spans="1:35" ht="16.5" thickBot="1">
      <c r="A1" s="63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</row>
    <row r="2" spans="1:35" ht="16.5" thickBot="1">
      <c r="A2" s="174" t="s">
        <v>0</v>
      </c>
      <c r="B2" s="175"/>
      <c r="C2" s="176"/>
      <c r="D2" s="146"/>
      <c r="E2" s="146"/>
      <c r="F2" s="54" t="s">
        <v>1</v>
      </c>
      <c r="G2" s="54"/>
      <c r="H2" s="54"/>
      <c r="I2" s="54"/>
      <c r="J2" s="54"/>
      <c r="K2" s="54"/>
      <c r="L2" s="54"/>
      <c r="M2" s="54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</row>
    <row r="3" spans="1:35" ht="57.75" customHeight="1">
      <c r="A3" s="3" t="s">
        <v>2</v>
      </c>
      <c r="B3" s="22" t="s">
        <v>3</v>
      </c>
      <c r="C3" s="23" t="s">
        <v>4</v>
      </c>
      <c r="D3" s="146"/>
      <c r="E3" s="55"/>
      <c r="F3" s="54"/>
      <c r="G3" s="54"/>
      <c r="H3" s="54"/>
      <c r="I3" s="54"/>
      <c r="J3" s="54"/>
      <c r="K3" s="54"/>
      <c r="L3" s="54"/>
      <c r="M3" s="54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</row>
    <row r="4" spans="1:35">
      <c r="A4" s="20" t="s">
        <v>5</v>
      </c>
      <c r="B4" s="158"/>
      <c r="C4" s="158"/>
      <c r="D4" s="146"/>
      <c r="E4" s="55"/>
      <c r="F4" s="54"/>
      <c r="G4" s="54"/>
      <c r="H4" s="54"/>
      <c r="I4" s="54"/>
      <c r="J4" s="54"/>
      <c r="K4" s="54"/>
      <c r="L4" s="54"/>
      <c r="M4" s="54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</row>
    <row r="5" spans="1:35" ht="16.5" thickBot="1">
      <c r="A5" s="4" t="s">
        <v>6</v>
      </c>
      <c r="B5" s="158"/>
      <c r="C5" s="158"/>
      <c r="D5" s="146"/>
      <c r="E5" s="146"/>
      <c r="F5" s="54"/>
      <c r="G5" s="54"/>
      <c r="H5" s="54"/>
      <c r="I5" s="54"/>
      <c r="J5" s="54"/>
      <c r="K5" s="54"/>
      <c r="L5" s="54"/>
      <c r="M5" s="54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</row>
    <row r="6" spans="1:35" ht="12" customHeight="1" thickBo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</row>
    <row r="7" spans="1:35" ht="32.25" customHeight="1" thickBot="1">
      <c r="A7" s="177" t="s">
        <v>7</v>
      </c>
      <c r="B7" s="178"/>
      <c r="C7" s="178"/>
      <c r="D7" s="178"/>
      <c r="E7" s="178"/>
      <c r="F7" s="178"/>
      <c r="G7" s="178"/>
      <c r="H7" s="178"/>
      <c r="I7" s="178"/>
      <c r="J7" s="179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</row>
    <row r="8" spans="1:35">
      <c r="A8" s="5" t="s">
        <v>8</v>
      </c>
      <c r="B8" s="180" t="s">
        <v>5</v>
      </c>
      <c r="C8" s="181"/>
      <c r="D8" s="182"/>
      <c r="E8" s="180" t="s">
        <v>6</v>
      </c>
      <c r="F8" s="181"/>
      <c r="G8" s="182"/>
      <c r="H8" s="180" t="s">
        <v>9</v>
      </c>
      <c r="I8" s="181"/>
      <c r="J8" s="183"/>
      <c r="K8" s="146"/>
      <c r="L8" s="55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</row>
    <row r="9" spans="1:35" ht="16.5" thickBot="1">
      <c r="A9" s="6" t="s">
        <v>10</v>
      </c>
      <c r="B9" s="7" t="s">
        <v>11</v>
      </c>
      <c r="C9" s="184" t="s">
        <v>12</v>
      </c>
      <c r="D9" s="185"/>
      <c r="E9" s="7" t="s">
        <v>11</v>
      </c>
      <c r="F9" s="184" t="s">
        <v>12</v>
      </c>
      <c r="G9" s="185"/>
      <c r="H9" s="7" t="s">
        <v>11</v>
      </c>
      <c r="I9" s="184" t="s">
        <v>12</v>
      </c>
      <c r="J9" s="186"/>
      <c r="K9" s="55"/>
      <c r="L9" s="55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</row>
    <row r="10" spans="1:35">
      <c r="A10" s="39" t="s">
        <v>263</v>
      </c>
      <c r="B10" s="158"/>
      <c r="C10" s="158"/>
      <c r="D10" s="91"/>
      <c r="E10" s="158"/>
      <c r="F10" s="158"/>
      <c r="G10" s="91"/>
      <c r="H10" s="111">
        <f>B10+E10</f>
        <v>0</v>
      </c>
      <c r="I10" s="110">
        <f t="shared" ref="H10:J31" si="0">C10+F10</f>
        <v>0</v>
      </c>
      <c r="J10" s="112"/>
      <c r="K10" s="146"/>
      <c r="L10" s="55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</row>
    <row r="11" spans="1:35">
      <c r="A11" s="39" t="s">
        <v>186</v>
      </c>
      <c r="B11" s="158"/>
      <c r="C11" s="158"/>
      <c r="D11" s="8"/>
      <c r="E11" s="158"/>
      <c r="F11" s="158"/>
      <c r="G11" s="8"/>
      <c r="H11" s="113">
        <f t="shared" si="0"/>
        <v>0</v>
      </c>
      <c r="I11" s="113">
        <f t="shared" si="0"/>
        <v>0</v>
      </c>
      <c r="J11" s="114"/>
      <c r="K11" s="146"/>
      <c r="L11" s="146"/>
      <c r="M11" s="55"/>
      <c r="N11" s="55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</row>
    <row r="12" spans="1:35">
      <c r="A12" s="11" t="s">
        <v>269</v>
      </c>
      <c r="B12" s="158"/>
      <c r="C12" s="158"/>
      <c r="D12" s="8"/>
      <c r="E12" s="158"/>
      <c r="F12" s="158"/>
      <c r="G12" s="8"/>
      <c r="H12" s="113">
        <f t="shared" si="0"/>
        <v>0</v>
      </c>
      <c r="I12" s="113">
        <f t="shared" si="0"/>
        <v>0</v>
      </c>
      <c r="J12" s="114"/>
      <c r="K12" s="146"/>
      <c r="L12" s="146"/>
      <c r="M12" s="55"/>
      <c r="N12" s="55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</row>
    <row r="13" spans="1:35">
      <c r="A13" s="11" t="s">
        <v>264</v>
      </c>
      <c r="B13" s="158"/>
      <c r="C13" s="158"/>
      <c r="D13" s="8"/>
      <c r="E13" s="158"/>
      <c r="F13" s="158"/>
      <c r="G13" s="8"/>
      <c r="H13" s="113">
        <f t="shared" si="0"/>
        <v>0</v>
      </c>
      <c r="I13" s="113">
        <f t="shared" si="0"/>
        <v>0</v>
      </c>
      <c r="J13" s="114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</row>
    <row r="14" spans="1:35">
      <c r="A14" s="11" t="s">
        <v>265</v>
      </c>
      <c r="B14" s="158"/>
      <c r="C14" s="158"/>
      <c r="D14" s="13"/>
      <c r="E14" s="158"/>
      <c r="F14" s="158"/>
      <c r="G14" s="13"/>
      <c r="H14" s="113">
        <f t="shared" si="0"/>
        <v>0</v>
      </c>
      <c r="I14" s="113">
        <f t="shared" si="0"/>
        <v>0</v>
      </c>
      <c r="J14" s="115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</row>
    <row r="15" spans="1:35">
      <c r="A15" s="11" t="s">
        <v>13</v>
      </c>
      <c r="B15" s="158"/>
      <c r="C15" s="158"/>
      <c r="D15" s="159"/>
      <c r="E15" s="158"/>
      <c r="F15" s="158"/>
      <c r="G15" s="159"/>
      <c r="H15" s="113">
        <f t="shared" si="0"/>
        <v>0</v>
      </c>
      <c r="I15" s="113">
        <f t="shared" si="0"/>
        <v>0</v>
      </c>
      <c r="J15" s="116">
        <f>D15+G15</f>
        <v>0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</row>
    <row r="16" spans="1:35">
      <c r="A16" s="11" t="s">
        <v>220</v>
      </c>
      <c r="B16" s="158"/>
      <c r="C16" s="158"/>
      <c r="D16" s="159"/>
      <c r="E16" s="158"/>
      <c r="F16" s="158"/>
      <c r="G16" s="159"/>
      <c r="H16" s="113">
        <f t="shared" si="0"/>
        <v>0</v>
      </c>
      <c r="I16" s="113">
        <f t="shared" si="0"/>
        <v>0</v>
      </c>
      <c r="J16" s="116">
        <f t="shared" si="0"/>
        <v>0</v>
      </c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</row>
    <row r="17" spans="1:35">
      <c r="A17" s="11" t="s">
        <v>221</v>
      </c>
      <c r="B17" s="158"/>
      <c r="C17" s="158"/>
      <c r="D17" s="159"/>
      <c r="E17" s="158"/>
      <c r="F17" s="158"/>
      <c r="G17" s="159"/>
      <c r="H17" s="113">
        <f t="shared" si="0"/>
        <v>0</v>
      </c>
      <c r="I17" s="113">
        <f t="shared" si="0"/>
        <v>0</v>
      </c>
      <c r="J17" s="116">
        <f t="shared" si="0"/>
        <v>0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</row>
    <row r="18" spans="1:35">
      <c r="A18" s="11" t="s">
        <v>14</v>
      </c>
      <c r="B18" s="158"/>
      <c r="C18" s="158"/>
      <c r="D18" s="159"/>
      <c r="E18" s="158"/>
      <c r="F18" s="158"/>
      <c r="G18" s="159"/>
      <c r="H18" s="113">
        <f t="shared" si="0"/>
        <v>0</v>
      </c>
      <c r="I18" s="113">
        <f t="shared" si="0"/>
        <v>0</v>
      </c>
      <c r="J18" s="116">
        <f t="shared" si="0"/>
        <v>0</v>
      </c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</row>
    <row r="19" spans="1:35">
      <c r="A19" s="11" t="s">
        <v>15</v>
      </c>
      <c r="B19" s="158"/>
      <c r="C19" s="158"/>
      <c r="D19" s="159"/>
      <c r="E19" s="158"/>
      <c r="F19" s="158"/>
      <c r="G19" s="159"/>
      <c r="H19" s="113">
        <f t="shared" si="0"/>
        <v>0</v>
      </c>
      <c r="I19" s="113">
        <f t="shared" si="0"/>
        <v>0</v>
      </c>
      <c r="J19" s="116">
        <f t="shared" si="0"/>
        <v>0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</row>
    <row r="20" spans="1:35">
      <c r="A20" s="11" t="s">
        <v>16</v>
      </c>
      <c r="B20" s="158"/>
      <c r="C20" s="158"/>
      <c r="D20" s="159"/>
      <c r="E20" s="158"/>
      <c r="F20" s="158"/>
      <c r="G20" s="159"/>
      <c r="H20" s="113">
        <f t="shared" si="0"/>
        <v>0</v>
      </c>
      <c r="I20" s="113">
        <f t="shared" si="0"/>
        <v>0</v>
      </c>
      <c r="J20" s="116">
        <f t="shared" si="0"/>
        <v>0</v>
      </c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</row>
    <row r="21" spans="1:35">
      <c r="A21" s="11" t="s">
        <v>17</v>
      </c>
      <c r="B21" s="158"/>
      <c r="C21" s="158"/>
      <c r="D21" s="159"/>
      <c r="E21" s="158"/>
      <c r="F21" s="158"/>
      <c r="G21" s="159"/>
      <c r="H21" s="113">
        <f t="shared" si="0"/>
        <v>0</v>
      </c>
      <c r="I21" s="113">
        <f t="shared" si="0"/>
        <v>0</v>
      </c>
      <c r="J21" s="116">
        <f t="shared" si="0"/>
        <v>0</v>
      </c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</row>
    <row r="22" spans="1:35">
      <c r="A22" s="11" t="s">
        <v>18</v>
      </c>
      <c r="B22" s="158"/>
      <c r="C22" s="158"/>
      <c r="D22" s="159"/>
      <c r="E22" s="158"/>
      <c r="F22" s="158"/>
      <c r="G22" s="159"/>
      <c r="H22" s="113">
        <f t="shared" si="0"/>
        <v>0</v>
      </c>
      <c r="I22" s="113">
        <f t="shared" si="0"/>
        <v>0</v>
      </c>
      <c r="J22" s="116">
        <f t="shared" si="0"/>
        <v>0</v>
      </c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</row>
    <row r="23" spans="1:35">
      <c r="A23" s="11" t="s">
        <v>19</v>
      </c>
      <c r="B23" s="158"/>
      <c r="C23" s="158"/>
      <c r="D23" s="159"/>
      <c r="E23" s="158"/>
      <c r="F23" s="158"/>
      <c r="G23" s="159"/>
      <c r="H23" s="113">
        <f t="shared" si="0"/>
        <v>0</v>
      </c>
      <c r="I23" s="113">
        <f t="shared" si="0"/>
        <v>0</v>
      </c>
      <c r="J23" s="116">
        <f>D23+G23</f>
        <v>0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</row>
    <row r="24" spans="1:35">
      <c r="A24" s="11" t="s">
        <v>20</v>
      </c>
      <c r="B24" s="158"/>
      <c r="C24" s="158"/>
      <c r="D24" s="159"/>
      <c r="E24" s="158"/>
      <c r="F24" s="158"/>
      <c r="G24" s="159"/>
      <c r="H24" s="113">
        <f t="shared" si="0"/>
        <v>0</v>
      </c>
      <c r="I24" s="113">
        <f t="shared" si="0"/>
        <v>0</v>
      </c>
      <c r="J24" s="116">
        <f>D24+G24</f>
        <v>0</v>
      </c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</row>
    <row r="25" spans="1:35">
      <c r="A25" s="11" t="s">
        <v>21</v>
      </c>
      <c r="B25" s="158"/>
      <c r="C25" s="158"/>
      <c r="D25" s="15"/>
      <c r="E25" s="158"/>
      <c r="F25" s="158"/>
      <c r="G25" s="8"/>
      <c r="H25" s="113">
        <f t="shared" si="0"/>
        <v>0</v>
      </c>
      <c r="I25" s="113">
        <f t="shared" si="0"/>
        <v>0</v>
      </c>
      <c r="J25" s="114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</row>
    <row r="26" spans="1:35">
      <c r="A26" s="11" t="s">
        <v>22</v>
      </c>
      <c r="B26" s="158"/>
      <c r="C26" s="158"/>
      <c r="D26" s="15"/>
      <c r="E26" s="158"/>
      <c r="F26" s="158"/>
      <c r="G26" s="8"/>
      <c r="H26" s="113">
        <f t="shared" si="0"/>
        <v>0</v>
      </c>
      <c r="I26" s="113">
        <f t="shared" si="0"/>
        <v>0</v>
      </c>
      <c r="J26" s="114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</row>
    <row r="27" spans="1:35">
      <c r="A27" s="11" t="s">
        <v>23</v>
      </c>
      <c r="B27" s="158"/>
      <c r="C27" s="158"/>
      <c r="D27" s="15"/>
      <c r="E27" s="158"/>
      <c r="F27" s="158"/>
      <c r="G27" s="8"/>
      <c r="H27" s="113">
        <f t="shared" si="0"/>
        <v>0</v>
      </c>
      <c r="I27" s="113">
        <f t="shared" si="0"/>
        <v>0</v>
      </c>
      <c r="J27" s="114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</row>
    <row r="28" spans="1:35">
      <c r="A28" s="11" t="s">
        <v>24</v>
      </c>
      <c r="B28" s="158"/>
      <c r="C28" s="158"/>
      <c r="D28" s="15"/>
      <c r="E28" s="158"/>
      <c r="F28" s="158"/>
      <c r="G28" s="8"/>
      <c r="H28" s="113">
        <f t="shared" si="0"/>
        <v>0</v>
      </c>
      <c r="I28" s="113">
        <f t="shared" si="0"/>
        <v>0</v>
      </c>
      <c r="J28" s="114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</row>
    <row r="29" spans="1:35">
      <c r="A29" s="11" t="s">
        <v>25</v>
      </c>
      <c r="B29" s="158"/>
      <c r="C29" s="158"/>
      <c r="D29" s="15"/>
      <c r="E29" s="158"/>
      <c r="F29" s="158"/>
      <c r="G29" s="8"/>
      <c r="H29" s="113">
        <f t="shared" si="0"/>
        <v>0</v>
      </c>
      <c r="I29" s="113">
        <f t="shared" si="0"/>
        <v>0</v>
      </c>
      <c r="J29" s="114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</row>
    <row r="30" spans="1:35">
      <c r="A30" s="11" t="s">
        <v>26</v>
      </c>
      <c r="B30" s="158"/>
      <c r="C30" s="158"/>
      <c r="D30" s="15"/>
      <c r="E30" s="158"/>
      <c r="F30" s="158"/>
      <c r="G30" s="8"/>
      <c r="H30" s="113">
        <f t="shared" si="0"/>
        <v>0</v>
      </c>
      <c r="I30" s="113">
        <f t="shared" si="0"/>
        <v>0</v>
      </c>
      <c r="J30" s="114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</row>
    <row r="31" spans="1:35">
      <c r="A31" s="11" t="s">
        <v>27</v>
      </c>
      <c r="B31" s="158"/>
      <c r="C31" s="158"/>
      <c r="D31" s="16"/>
      <c r="E31" s="158"/>
      <c r="F31" s="158"/>
      <c r="G31" s="13"/>
      <c r="H31" s="113">
        <f t="shared" si="0"/>
        <v>0</v>
      </c>
      <c r="I31" s="113">
        <f t="shared" si="0"/>
        <v>0</v>
      </c>
      <c r="J31" s="115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</row>
    <row r="32" spans="1:35" ht="16.5" thickBot="1">
      <c r="A32" s="6" t="s">
        <v>28</v>
      </c>
      <c r="B32" s="117">
        <f>SUM(B10:B31)</f>
        <v>0</v>
      </c>
      <c r="C32" s="117">
        <f>SUM(C10:C31)</f>
        <v>0</v>
      </c>
      <c r="D32" s="142">
        <f>SUM(D15:D24)</f>
        <v>0</v>
      </c>
      <c r="E32" s="117">
        <f>SUM(E10:E31)</f>
        <v>0</v>
      </c>
      <c r="F32" s="117">
        <f>SUM(F10:F31)</f>
        <v>0</v>
      </c>
      <c r="G32" s="142">
        <f>SUM(G15:G24)</f>
        <v>0</v>
      </c>
      <c r="H32" s="117">
        <f>SUM(H10:H31)</f>
        <v>0</v>
      </c>
      <c r="I32" s="117">
        <f>SUM(I10:I31)</f>
        <v>0</v>
      </c>
      <c r="J32" s="118">
        <f>SUM(J15:J24)</f>
        <v>0</v>
      </c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</row>
    <row r="33" spans="1:35" ht="16.5" thickBot="1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</row>
    <row r="34" spans="1:35" ht="16.5" thickBot="1">
      <c r="A34" s="174" t="s">
        <v>29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</row>
    <row r="35" spans="1:35" ht="30.75" customHeight="1">
      <c r="A35" s="187" t="s">
        <v>2</v>
      </c>
      <c r="B35" s="190" t="s">
        <v>30</v>
      </c>
      <c r="C35" s="191"/>
      <c r="D35" s="190" t="s">
        <v>31</v>
      </c>
      <c r="E35" s="191"/>
      <c r="F35" s="194" t="s">
        <v>32</v>
      </c>
      <c r="G35" s="195"/>
      <c r="H35" s="195"/>
      <c r="I35" s="195"/>
      <c r="J35" s="195"/>
      <c r="K35" s="196"/>
      <c r="L35" s="194" t="s">
        <v>33</v>
      </c>
      <c r="M35" s="195"/>
      <c r="N35" s="195"/>
      <c r="O35" s="195"/>
      <c r="P35" s="195"/>
      <c r="Q35" s="195"/>
      <c r="R35" s="195"/>
      <c r="S35" s="195"/>
      <c r="T35" s="196"/>
      <c r="U35" s="194" t="s">
        <v>34</v>
      </c>
      <c r="V35" s="195"/>
      <c r="W35" s="195"/>
      <c r="X35" s="199"/>
      <c r="Y35" s="200" t="s">
        <v>177</v>
      </c>
      <c r="Z35" s="201"/>
      <c r="AA35" s="204" t="s">
        <v>273</v>
      </c>
      <c r="AB35" s="205"/>
      <c r="AC35" s="146"/>
      <c r="AD35" s="208" t="s">
        <v>182</v>
      </c>
      <c r="AE35" s="209"/>
      <c r="AF35" s="210"/>
      <c r="AG35" s="146"/>
      <c r="AH35" s="146"/>
      <c r="AI35" s="146"/>
    </row>
    <row r="36" spans="1:35" ht="34.9" customHeight="1">
      <c r="A36" s="188"/>
      <c r="B36" s="192"/>
      <c r="C36" s="193"/>
      <c r="D36" s="192"/>
      <c r="E36" s="193"/>
      <c r="F36" s="211" t="s">
        <v>35</v>
      </c>
      <c r="G36" s="212"/>
      <c r="H36" s="211" t="s">
        <v>36</v>
      </c>
      <c r="I36" s="212"/>
      <c r="J36" s="211" t="s">
        <v>37</v>
      </c>
      <c r="K36" s="212"/>
      <c r="L36" s="197" t="s">
        <v>38</v>
      </c>
      <c r="M36" s="197" t="s">
        <v>39</v>
      </c>
      <c r="N36" s="197" t="s">
        <v>40</v>
      </c>
      <c r="O36" s="197" t="s">
        <v>41</v>
      </c>
      <c r="P36" s="197" t="s">
        <v>42</v>
      </c>
      <c r="Q36" s="197" t="s">
        <v>43</v>
      </c>
      <c r="R36" s="197" t="s">
        <v>44</v>
      </c>
      <c r="S36" s="197" t="s">
        <v>45</v>
      </c>
      <c r="T36" s="197" t="s">
        <v>222</v>
      </c>
      <c r="U36" s="197" t="s">
        <v>46</v>
      </c>
      <c r="V36" s="211" t="s">
        <v>47</v>
      </c>
      <c r="W36" s="213"/>
      <c r="X36" s="214"/>
      <c r="Y36" s="202"/>
      <c r="Z36" s="203"/>
      <c r="AA36" s="206"/>
      <c r="AB36" s="207"/>
      <c r="AC36" s="146"/>
      <c r="AD36" s="41" t="s">
        <v>2</v>
      </c>
      <c r="AE36" s="42" t="s">
        <v>183</v>
      </c>
      <c r="AF36" s="43" t="s">
        <v>184</v>
      </c>
      <c r="AG36" s="146"/>
      <c r="AH36" s="146"/>
      <c r="AI36" s="146"/>
    </row>
    <row r="37" spans="1:35" ht="62.25" customHeight="1">
      <c r="A37" s="189"/>
      <c r="B37" s="17" t="s">
        <v>48</v>
      </c>
      <c r="C37" s="17" t="s">
        <v>49</v>
      </c>
      <c r="D37" s="17" t="s">
        <v>48</v>
      </c>
      <c r="E37" s="17" t="s">
        <v>49</v>
      </c>
      <c r="F37" s="17" t="s">
        <v>48</v>
      </c>
      <c r="G37" s="17" t="s">
        <v>49</v>
      </c>
      <c r="H37" s="17" t="s">
        <v>48</v>
      </c>
      <c r="I37" s="17" t="s">
        <v>49</v>
      </c>
      <c r="J37" s="17" t="s">
        <v>48</v>
      </c>
      <c r="K37" s="17" t="s">
        <v>49</v>
      </c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7" t="s">
        <v>50</v>
      </c>
      <c r="W37" s="17" t="s">
        <v>51</v>
      </c>
      <c r="X37" s="18" t="s">
        <v>52</v>
      </c>
      <c r="Y37" s="44" t="s">
        <v>178</v>
      </c>
      <c r="Z37" s="45" t="s">
        <v>179</v>
      </c>
      <c r="AA37" s="45" t="s">
        <v>180</v>
      </c>
      <c r="AB37" s="46" t="s">
        <v>181</v>
      </c>
      <c r="AC37" s="146"/>
      <c r="AD37" s="41" t="s">
        <v>185</v>
      </c>
      <c r="AE37" s="158"/>
      <c r="AF37" s="158"/>
      <c r="AG37" s="146"/>
      <c r="AH37" s="146"/>
      <c r="AI37" s="146"/>
    </row>
    <row r="38" spans="1:35" ht="16.5" thickBot="1">
      <c r="A38" s="20" t="s">
        <v>5</v>
      </c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46"/>
      <c r="AD38" s="47" t="s">
        <v>6</v>
      </c>
      <c r="AE38" s="158"/>
      <c r="AF38" s="158"/>
      <c r="AG38" s="146"/>
      <c r="AH38" s="146"/>
      <c r="AI38" s="146"/>
    </row>
    <row r="39" spans="1:35" ht="16.5" thickBot="1">
      <c r="A39" s="4" t="s">
        <v>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46"/>
      <c r="AD39" s="146"/>
      <c r="AE39" s="146"/>
      <c r="AF39" s="146"/>
      <c r="AG39" s="146"/>
      <c r="AH39" s="146"/>
      <c r="AI39" s="146"/>
    </row>
    <row r="40" spans="1:35" ht="16.5" thickBot="1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</row>
    <row r="41" spans="1:35" ht="16.5" thickBot="1">
      <c r="A41" s="174" t="s">
        <v>53</v>
      </c>
      <c r="B41" s="175"/>
      <c r="C41" s="175"/>
      <c r="D41" s="175"/>
      <c r="E41" s="17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</row>
    <row r="42" spans="1:35" ht="30.6" customHeight="1">
      <c r="A42" s="3" t="s">
        <v>54</v>
      </c>
      <c r="B42" s="194" t="s">
        <v>55</v>
      </c>
      <c r="C42" s="196"/>
      <c r="D42" s="194" t="s">
        <v>56</v>
      </c>
      <c r="E42" s="196"/>
      <c r="F42" s="194" t="s">
        <v>57</v>
      </c>
      <c r="G42" s="196"/>
      <c r="H42" s="194" t="s">
        <v>58</v>
      </c>
      <c r="I42" s="196"/>
      <c r="J42" s="194" t="s">
        <v>59</v>
      </c>
      <c r="K42" s="196"/>
      <c r="L42" s="194" t="s">
        <v>60</v>
      </c>
      <c r="M42" s="196"/>
      <c r="N42" s="194" t="s">
        <v>61</v>
      </c>
      <c r="O42" s="196"/>
      <c r="P42" s="194" t="s">
        <v>62</v>
      </c>
      <c r="Q42" s="196"/>
      <c r="R42" s="194" t="s">
        <v>63</v>
      </c>
      <c r="S42" s="195"/>
      <c r="T42" s="196"/>
      <c r="U42" s="194" t="s">
        <v>64</v>
      </c>
      <c r="V42" s="196"/>
      <c r="W42" s="194" t="s">
        <v>65</v>
      </c>
      <c r="X42" s="196"/>
      <c r="Y42" s="194" t="s">
        <v>66</v>
      </c>
      <c r="Z42" s="199"/>
      <c r="AA42" s="146"/>
      <c r="AB42" s="169" t="s">
        <v>53</v>
      </c>
      <c r="AC42" s="169"/>
      <c r="AD42" s="146"/>
      <c r="AE42" s="170" t="s">
        <v>280</v>
      </c>
      <c r="AF42" s="170"/>
      <c r="AG42" s="146"/>
      <c r="AH42" s="171" t="s">
        <v>281</v>
      </c>
      <c r="AI42" s="171"/>
    </row>
    <row r="43" spans="1:35" ht="31.5">
      <c r="A43" s="20" t="s">
        <v>2</v>
      </c>
      <c r="B43" s="17" t="s">
        <v>67</v>
      </c>
      <c r="C43" s="17" t="s">
        <v>6</v>
      </c>
      <c r="D43" s="17" t="s">
        <v>67</v>
      </c>
      <c r="E43" s="17" t="s">
        <v>6</v>
      </c>
      <c r="F43" s="17" t="s">
        <v>67</v>
      </c>
      <c r="G43" s="17" t="s">
        <v>6</v>
      </c>
      <c r="H43" s="17" t="s">
        <v>67</v>
      </c>
      <c r="I43" s="17" t="s">
        <v>6</v>
      </c>
      <c r="J43" s="17" t="s">
        <v>67</v>
      </c>
      <c r="K43" s="17" t="s">
        <v>6</v>
      </c>
      <c r="L43" s="17" t="s">
        <v>67</v>
      </c>
      <c r="M43" s="17" t="s">
        <v>6</v>
      </c>
      <c r="N43" s="17" t="s">
        <v>67</v>
      </c>
      <c r="O43" s="17" t="s">
        <v>6</v>
      </c>
      <c r="P43" s="17" t="s">
        <v>67</v>
      </c>
      <c r="Q43" s="17" t="s">
        <v>6</v>
      </c>
      <c r="R43" s="17" t="s">
        <v>67</v>
      </c>
      <c r="S43" s="211" t="s">
        <v>6</v>
      </c>
      <c r="T43" s="212"/>
      <c r="U43" s="17" t="s">
        <v>67</v>
      </c>
      <c r="V43" s="17" t="s">
        <v>6</v>
      </c>
      <c r="W43" s="17" t="s">
        <v>67</v>
      </c>
      <c r="X43" s="17" t="s">
        <v>6</v>
      </c>
      <c r="Y43" s="17" t="s">
        <v>67</v>
      </c>
      <c r="Z43" s="18" t="s">
        <v>6</v>
      </c>
      <c r="AA43" s="146"/>
      <c r="AB43" s="17" t="s">
        <v>67</v>
      </c>
      <c r="AC43" s="17" t="s">
        <v>6</v>
      </c>
      <c r="AD43" s="146"/>
      <c r="AE43" s="17" t="s">
        <v>67</v>
      </c>
      <c r="AF43" s="17" t="s">
        <v>6</v>
      </c>
      <c r="AG43" s="146"/>
      <c r="AH43" s="17" t="s">
        <v>67</v>
      </c>
      <c r="AI43" s="17" t="s">
        <v>6</v>
      </c>
    </row>
    <row r="44" spans="1:35" ht="30" customHeight="1">
      <c r="A44" s="21" t="s">
        <v>68</v>
      </c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220"/>
      <c r="T44" s="221"/>
      <c r="U44" s="160"/>
      <c r="V44" s="160"/>
      <c r="W44" s="160"/>
      <c r="X44" s="160"/>
      <c r="Y44" s="160"/>
      <c r="Z44" s="160"/>
      <c r="AA44" s="21" t="s">
        <v>68</v>
      </c>
      <c r="AB44" s="56">
        <f>U44+W44+Y44+R44+P44+N44+L44+J44+H44+F44+D44+B44</f>
        <v>0</v>
      </c>
      <c r="AC44" s="56">
        <f>V44+X44+Z44+S44+Q44+O44+M44+K44+I44+G44+E44+C44</f>
        <v>0</v>
      </c>
      <c r="AD44" s="146"/>
      <c r="AE44" s="62">
        <f>D38+E38</f>
        <v>0</v>
      </c>
      <c r="AF44" s="62">
        <f>D39+E39</f>
        <v>0</v>
      </c>
      <c r="AG44" s="146"/>
      <c r="AH44" s="62">
        <f>AB44-AE44</f>
        <v>0</v>
      </c>
      <c r="AI44" s="62">
        <f t="shared" ref="AI44:AI47" si="1">AC44-AF44</f>
        <v>0</v>
      </c>
    </row>
    <row r="45" spans="1:35" ht="36" customHeight="1">
      <c r="A45" s="58" t="s">
        <v>69</v>
      </c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222"/>
      <c r="T45" s="223"/>
      <c r="U45" s="161"/>
      <c r="V45" s="161"/>
      <c r="W45" s="161"/>
      <c r="X45" s="161"/>
      <c r="Y45" s="161"/>
      <c r="Z45" s="161"/>
      <c r="AA45" s="127" t="s">
        <v>69</v>
      </c>
      <c r="AB45" s="56">
        <f>U45+W45+Y45+R45+P45+N45+L45+J45+H45+F45+D45+B45</f>
        <v>0</v>
      </c>
      <c r="AC45" s="56">
        <f>V45+X45+Z45+S45+Q45+O45+M45+K45+I45+G45+E45+C45</f>
        <v>0</v>
      </c>
      <c r="AD45" s="146"/>
      <c r="AE45" s="56">
        <f>C52+C53+D52+D53</f>
        <v>0</v>
      </c>
      <c r="AF45" s="56">
        <f>C54+C55+D54+D55</f>
        <v>0</v>
      </c>
      <c r="AG45" s="146"/>
      <c r="AH45" s="62">
        <f t="shared" ref="AH45:AH47" si="2">AB45-AE45</f>
        <v>0</v>
      </c>
      <c r="AI45" s="62">
        <f t="shared" si="1"/>
        <v>0</v>
      </c>
    </row>
    <row r="46" spans="1:35" ht="35.25" customHeight="1">
      <c r="A46" s="59" t="s">
        <v>70</v>
      </c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224"/>
      <c r="T46" s="225"/>
      <c r="U46" s="162"/>
      <c r="V46" s="162"/>
      <c r="W46" s="162"/>
      <c r="X46" s="162"/>
      <c r="Y46" s="162"/>
      <c r="Z46" s="162"/>
      <c r="AA46" s="128" t="s">
        <v>70</v>
      </c>
      <c r="AB46" s="56">
        <f t="shared" ref="AB46:AC47" si="3">U46+W46+Y46+R46+P46+N46+L46+J46+H46+F46+D46+B46</f>
        <v>0</v>
      </c>
      <c r="AC46" s="56">
        <f t="shared" si="3"/>
        <v>0</v>
      </c>
      <c r="AD46" s="146"/>
      <c r="AE46" s="56">
        <f>E52+E53</f>
        <v>0</v>
      </c>
      <c r="AF46" s="56">
        <f>E54+E55</f>
        <v>0</v>
      </c>
      <c r="AG46" s="146"/>
      <c r="AH46" s="62">
        <f t="shared" si="2"/>
        <v>0</v>
      </c>
      <c r="AI46" s="62">
        <f t="shared" si="1"/>
        <v>0</v>
      </c>
    </row>
    <row r="47" spans="1:35" ht="30.75" thickBot="1">
      <c r="A47" s="60" t="s">
        <v>71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226"/>
      <c r="T47" s="227"/>
      <c r="U47" s="163"/>
      <c r="V47" s="163"/>
      <c r="W47" s="163"/>
      <c r="X47" s="163"/>
      <c r="Y47" s="163"/>
      <c r="Z47" s="163"/>
      <c r="AA47" s="129" t="s">
        <v>71</v>
      </c>
      <c r="AB47" s="56">
        <f>U47+W47+Y47+R47+P47+N47+L47+J47+H47+F47+D47+B47</f>
        <v>0</v>
      </c>
      <c r="AC47" s="56">
        <f t="shared" si="3"/>
        <v>0</v>
      </c>
      <c r="AD47" s="146"/>
      <c r="AE47" s="62">
        <f>F52+F53+G52+G53+H52+H53+I52+I53+J52+J53+K52+K53+L52+L53+M52+M53+N52+N53+O52+O53+P52+P53+Q52+Q53+R52+R53+S52+S53+T52+T53+U52+U53+V52+V53+W52+W53+X52+X53</f>
        <v>0</v>
      </c>
      <c r="AF47" s="62">
        <f>Y54+Y55-(C54+C55+D54+D55+E54+E55)</f>
        <v>0</v>
      </c>
      <c r="AG47" s="146"/>
      <c r="AH47" s="62">
        <f t="shared" si="2"/>
        <v>0</v>
      </c>
      <c r="AI47" s="62">
        <f t="shared" si="1"/>
        <v>0</v>
      </c>
    </row>
    <row r="48" spans="1:3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</row>
    <row r="49" spans="1:35" ht="16.5" thickBot="1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</row>
    <row r="50" spans="1:35" ht="16.5" thickBot="1">
      <c r="A50" s="174" t="s">
        <v>72</v>
      </c>
      <c r="B50" s="175"/>
      <c r="C50" s="175"/>
      <c r="D50" s="175"/>
      <c r="E50" s="175"/>
      <c r="F50" s="17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</row>
    <row r="51" spans="1:35" ht="31.5">
      <c r="A51" s="3" t="s">
        <v>2</v>
      </c>
      <c r="B51" s="22" t="s">
        <v>73</v>
      </c>
      <c r="C51" s="22" t="s">
        <v>74</v>
      </c>
      <c r="D51" s="22" t="s">
        <v>75</v>
      </c>
      <c r="E51" s="22" t="s">
        <v>76</v>
      </c>
      <c r="F51" s="22" t="s">
        <v>223</v>
      </c>
      <c r="G51" s="22" t="s">
        <v>224</v>
      </c>
      <c r="H51" s="22" t="s">
        <v>38</v>
      </c>
      <c r="I51" s="22" t="s">
        <v>225</v>
      </c>
      <c r="J51" s="22" t="s">
        <v>226</v>
      </c>
      <c r="K51" s="22" t="s">
        <v>40</v>
      </c>
      <c r="L51" s="22" t="s">
        <v>41</v>
      </c>
      <c r="M51" s="22" t="s">
        <v>42</v>
      </c>
      <c r="N51" s="22" t="s">
        <v>43</v>
      </c>
      <c r="O51" s="22" t="s">
        <v>227</v>
      </c>
      <c r="P51" s="22" t="s">
        <v>45</v>
      </c>
      <c r="Q51" s="22" t="s">
        <v>228</v>
      </c>
      <c r="R51" s="22" t="s">
        <v>77</v>
      </c>
      <c r="S51" s="22" t="s">
        <v>229</v>
      </c>
      <c r="T51" s="22" t="s">
        <v>78</v>
      </c>
      <c r="U51" s="22" t="s">
        <v>79</v>
      </c>
      <c r="V51" s="22" t="s">
        <v>80</v>
      </c>
      <c r="W51" s="22" t="s">
        <v>81</v>
      </c>
      <c r="X51" s="22" t="s">
        <v>270</v>
      </c>
      <c r="Y51" s="23" t="s">
        <v>28</v>
      </c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</row>
    <row r="52" spans="1:35">
      <c r="A52" s="215" t="s">
        <v>5</v>
      </c>
      <c r="B52" s="17" t="s">
        <v>82</v>
      </c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8">
        <f t="shared" ref="Y52:Y57" si="4">SUM(C52:X52)</f>
        <v>0</v>
      </c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</row>
    <row r="53" spans="1:35">
      <c r="A53" s="189"/>
      <c r="B53" s="17" t="s">
        <v>12</v>
      </c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8">
        <f t="shared" si="4"/>
        <v>0</v>
      </c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</row>
    <row r="54" spans="1:35">
      <c r="A54" s="215" t="s">
        <v>6</v>
      </c>
      <c r="B54" s="17" t="s">
        <v>82</v>
      </c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8">
        <f t="shared" si="4"/>
        <v>0</v>
      </c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</row>
    <row r="55" spans="1:35">
      <c r="A55" s="189"/>
      <c r="B55" s="17" t="s">
        <v>12</v>
      </c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8">
        <f t="shared" si="4"/>
        <v>0</v>
      </c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</row>
    <row r="56" spans="1:35">
      <c r="A56" s="215" t="s">
        <v>9</v>
      </c>
      <c r="B56" s="17" t="s">
        <v>82</v>
      </c>
      <c r="C56" s="17">
        <f>C52+C54</f>
        <v>0</v>
      </c>
      <c r="D56" s="17">
        <f t="shared" ref="C56:X57" si="5">D52+D54</f>
        <v>0</v>
      </c>
      <c r="E56" s="17">
        <f t="shared" si="5"/>
        <v>0</v>
      </c>
      <c r="F56" s="17">
        <f t="shared" si="5"/>
        <v>0</v>
      </c>
      <c r="G56" s="17">
        <f t="shared" si="5"/>
        <v>0</v>
      </c>
      <c r="H56" s="17">
        <f t="shared" si="5"/>
        <v>0</v>
      </c>
      <c r="I56" s="17">
        <f t="shared" si="5"/>
        <v>0</v>
      </c>
      <c r="J56" s="17">
        <f t="shared" si="5"/>
        <v>0</v>
      </c>
      <c r="K56" s="17">
        <f t="shared" si="5"/>
        <v>0</v>
      </c>
      <c r="L56" s="17">
        <f t="shared" si="5"/>
        <v>0</v>
      </c>
      <c r="M56" s="17">
        <f t="shared" si="5"/>
        <v>0</v>
      </c>
      <c r="N56" s="17">
        <f t="shared" si="5"/>
        <v>0</v>
      </c>
      <c r="O56" s="17">
        <f t="shared" si="5"/>
        <v>0</v>
      </c>
      <c r="P56" s="17">
        <f t="shared" si="5"/>
        <v>0</v>
      </c>
      <c r="Q56" s="17">
        <f t="shared" si="5"/>
        <v>0</v>
      </c>
      <c r="R56" s="17">
        <f t="shared" si="5"/>
        <v>0</v>
      </c>
      <c r="S56" s="17">
        <f t="shared" si="5"/>
        <v>0</v>
      </c>
      <c r="T56" s="17">
        <f t="shared" si="5"/>
        <v>0</v>
      </c>
      <c r="U56" s="17">
        <f t="shared" si="5"/>
        <v>0</v>
      </c>
      <c r="V56" s="17">
        <f t="shared" si="5"/>
        <v>0</v>
      </c>
      <c r="W56" s="17">
        <f t="shared" si="5"/>
        <v>0</v>
      </c>
      <c r="X56" s="17">
        <f t="shared" si="5"/>
        <v>0</v>
      </c>
      <c r="Y56" s="18">
        <f t="shared" si="4"/>
        <v>0</v>
      </c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</row>
    <row r="57" spans="1:35" ht="16.5" thickBot="1">
      <c r="A57" s="216"/>
      <c r="B57" s="19" t="s">
        <v>12</v>
      </c>
      <c r="C57" s="17">
        <f t="shared" si="5"/>
        <v>0</v>
      </c>
      <c r="D57" s="17">
        <f t="shared" si="5"/>
        <v>0</v>
      </c>
      <c r="E57" s="17">
        <f t="shared" si="5"/>
        <v>0</v>
      </c>
      <c r="F57" s="17">
        <f t="shared" si="5"/>
        <v>0</v>
      </c>
      <c r="G57" s="17">
        <f t="shared" si="5"/>
        <v>0</v>
      </c>
      <c r="H57" s="17">
        <f t="shared" si="5"/>
        <v>0</v>
      </c>
      <c r="I57" s="17">
        <f t="shared" si="5"/>
        <v>0</v>
      </c>
      <c r="J57" s="17">
        <f t="shared" si="5"/>
        <v>0</v>
      </c>
      <c r="K57" s="17">
        <f t="shared" si="5"/>
        <v>0</v>
      </c>
      <c r="L57" s="17">
        <f t="shared" si="5"/>
        <v>0</v>
      </c>
      <c r="M57" s="17">
        <f t="shared" si="5"/>
        <v>0</v>
      </c>
      <c r="N57" s="17">
        <f t="shared" si="5"/>
        <v>0</v>
      </c>
      <c r="O57" s="17">
        <f t="shared" si="5"/>
        <v>0</v>
      </c>
      <c r="P57" s="17">
        <f t="shared" si="5"/>
        <v>0</v>
      </c>
      <c r="Q57" s="17">
        <f t="shared" si="5"/>
        <v>0</v>
      </c>
      <c r="R57" s="17">
        <f t="shared" si="5"/>
        <v>0</v>
      </c>
      <c r="S57" s="17">
        <f t="shared" si="5"/>
        <v>0</v>
      </c>
      <c r="T57" s="17">
        <f t="shared" si="5"/>
        <v>0</v>
      </c>
      <c r="U57" s="17">
        <f t="shared" si="5"/>
        <v>0</v>
      </c>
      <c r="V57" s="17">
        <f t="shared" si="5"/>
        <v>0</v>
      </c>
      <c r="W57" s="17">
        <f t="shared" si="5"/>
        <v>0</v>
      </c>
      <c r="X57" s="17">
        <f t="shared" si="5"/>
        <v>0</v>
      </c>
      <c r="Y57" s="18">
        <f t="shared" si="4"/>
        <v>0</v>
      </c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</row>
    <row r="58" spans="1:35" ht="16.5" thickBot="1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</row>
    <row r="59" spans="1:35" ht="31.5" customHeight="1" thickBot="1">
      <c r="A59" s="217" t="s">
        <v>83</v>
      </c>
      <c r="B59" s="218"/>
      <c r="C59" s="218"/>
      <c r="D59" s="218"/>
      <c r="E59" s="218"/>
      <c r="F59" s="218"/>
      <c r="G59" s="218"/>
      <c r="H59" s="218"/>
      <c r="I59" s="218"/>
      <c r="J59" s="218"/>
      <c r="K59" s="219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</row>
    <row r="60" spans="1:35" ht="105" customHeight="1">
      <c r="A60" s="3" t="s">
        <v>2</v>
      </c>
      <c r="B60" s="22" t="s">
        <v>84</v>
      </c>
      <c r="C60" s="22" t="s">
        <v>85</v>
      </c>
      <c r="D60" s="22" t="s">
        <v>86</v>
      </c>
      <c r="E60" s="105" t="s">
        <v>87</v>
      </c>
      <c r="F60" s="22" t="s">
        <v>88</v>
      </c>
      <c r="G60" s="22" t="s">
        <v>89</v>
      </c>
      <c r="H60" s="22" t="s">
        <v>90</v>
      </c>
      <c r="I60" s="22" t="s">
        <v>91</v>
      </c>
      <c r="J60" s="22" t="s">
        <v>92</v>
      </c>
      <c r="K60" s="23" t="s">
        <v>93</v>
      </c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</row>
    <row r="61" spans="1:35" ht="32.25" customHeight="1">
      <c r="A61" s="215" t="s">
        <v>5</v>
      </c>
      <c r="B61" s="17" t="s">
        <v>74</v>
      </c>
      <c r="C61" s="158"/>
      <c r="D61" s="158"/>
      <c r="E61" s="158"/>
      <c r="F61" s="158"/>
      <c r="G61" s="158"/>
      <c r="H61" s="158"/>
      <c r="I61" s="158"/>
      <c r="J61" s="158"/>
      <c r="K61" s="158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</row>
    <row r="62" spans="1:35" ht="41.25" customHeight="1">
      <c r="A62" s="188"/>
      <c r="B62" s="17" t="s">
        <v>94</v>
      </c>
      <c r="C62" s="158"/>
      <c r="D62" s="158"/>
      <c r="E62" s="158"/>
      <c r="F62" s="164"/>
      <c r="G62" s="164"/>
      <c r="H62" s="158"/>
      <c r="I62" s="164"/>
      <c r="J62" s="158"/>
      <c r="K62" s="158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</row>
    <row r="63" spans="1:35" ht="32.25" customHeight="1">
      <c r="A63" s="189"/>
      <c r="B63" s="17" t="s">
        <v>95</v>
      </c>
      <c r="C63" s="158"/>
      <c r="D63" s="158"/>
      <c r="E63" s="158"/>
      <c r="F63" s="165"/>
      <c r="G63" s="165"/>
      <c r="H63" s="158"/>
      <c r="I63" s="165"/>
      <c r="J63" s="158"/>
      <c r="K63" s="158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</row>
    <row r="64" spans="1:35">
      <c r="A64" s="215" t="s">
        <v>6</v>
      </c>
      <c r="B64" s="17" t="s">
        <v>74</v>
      </c>
      <c r="C64" s="158"/>
      <c r="D64" s="158"/>
      <c r="E64" s="158"/>
      <c r="F64" s="158"/>
      <c r="G64" s="158"/>
      <c r="H64" s="158"/>
      <c r="I64" s="158"/>
      <c r="J64" s="158"/>
      <c r="K64" s="158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</row>
    <row r="65" spans="1:35" ht="42.75" customHeight="1">
      <c r="A65" s="188"/>
      <c r="B65" s="17" t="s">
        <v>94</v>
      </c>
      <c r="C65" s="158"/>
      <c r="D65" s="158"/>
      <c r="E65" s="158"/>
      <c r="F65" s="165"/>
      <c r="G65" s="165"/>
      <c r="H65" s="158"/>
      <c r="I65" s="165"/>
      <c r="J65" s="158"/>
      <c r="K65" s="158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</row>
    <row r="66" spans="1:35" ht="37.9" customHeight="1" thickBot="1">
      <c r="A66" s="216"/>
      <c r="B66" s="19" t="s">
        <v>95</v>
      </c>
      <c r="C66" s="158"/>
      <c r="D66" s="158"/>
      <c r="E66" s="158"/>
      <c r="F66" s="166"/>
      <c r="G66" s="166"/>
      <c r="H66" s="158"/>
      <c r="I66" s="166"/>
      <c r="J66" s="158"/>
      <c r="K66" s="158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</row>
    <row r="67" spans="1:3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</row>
    <row r="68" spans="1:35" ht="16.5" thickBot="1">
      <c r="A68" s="234" t="s">
        <v>96</v>
      </c>
      <c r="B68" s="235"/>
      <c r="C68" s="235"/>
      <c r="D68" s="235"/>
      <c r="E68" s="235"/>
      <c r="F68" s="235"/>
      <c r="G68" s="235"/>
      <c r="H68" s="235"/>
      <c r="I68" s="235"/>
      <c r="J68" s="235"/>
      <c r="K68" s="235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</row>
    <row r="69" spans="1:35" ht="32.25" thickBot="1">
      <c r="A69" s="152" t="s">
        <v>2</v>
      </c>
      <c r="B69" s="153" t="s">
        <v>97</v>
      </c>
      <c r="C69" s="26" t="s">
        <v>38</v>
      </c>
      <c r="D69" s="27" t="s">
        <v>39</v>
      </c>
      <c r="E69" s="27" t="s">
        <v>40</v>
      </c>
      <c r="F69" s="27" t="s">
        <v>41</v>
      </c>
      <c r="G69" s="27" t="s">
        <v>98</v>
      </c>
      <c r="H69" s="27" t="s">
        <v>43</v>
      </c>
      <c r="I69" s="27" t="s">
        <v>44</v>
      </c>
      <c r="J69" s="28" t="s">
        <v>45</v>
      </c>
      <c r="K69" s="28" t="s">
        <v>276</v>
      </c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</row>
    <row r="70" spans="1:35" ht="28.5" customHeight="1">
      <c r="A70" s="236" t="s">
        <v>5</v>
      </c>
      <c r="B70" s="29" t="s">
        <v>99</v>
      </c>
      <c r="C70" s="158"/>
      <c r="D70" s="158"/>
      <c r="E70" s="158"/>
      <c r="F70" s="158"/>
      <c r="G70" s="158"/>
      <c r="H70" s="158"/>
      <c r="I70" s="158"/>
      <c r="J70" s="158"/>
      <c r="K70" s="158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</row>
    <row r="71" spans="1:35" ht="31.5">
      <c r="A71" s="237"/>
      <c r="B71" s="30" t="s">
        <v>100</v>
      </c>
      <c r="C71" s="158"/>
      <c r="D71" s="158"/>
      <c r="E71" s="158"/>
      <c r="F71" s="158"/>
      <c r="G71" s="158"/>
      <c r="H71" s="158"/>
      <c r="I71" s="158"/>
      <c r="J71" s="158"/>
      <c r="K71" s="158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</row>
    <row r="72" spans="1:35" ht="31.5">
      <c r="A72" s="237"/>
      <c r="B72" s="30" t="s">
        <v>101</v>
      </c>
      <c r="C72" s="158"/>
      <c r="D72" s="158"/>
      <c r="E72" s="158"/>
      <c r="F72" s="158"/>
      <c r="G72" s="158"/>
      <c r="H72" s="158"/>
      <c r="I72" s="158"/>
      <c r="J72" s="158"/>
      <c r="K72" s="158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</row>
    <row r="73" spans="1:35" ht="31.5">
      <c r="A73" s="237"/>
      <c r="B73" s="30" t="s">
        <v>102</v>
      </c>
      <c r="C73" s="158"/>
      <c r="D73" s="158"/>
      <c r="E73" s="158"/>
      <c r="F73" s="158"/>
      <c r="G73" s="158"/>
      <c r="H73" s="158"/>
      <c r="I73" s="158"/>
      <c r="J73" s="158"/>
      <c r="K73" s="158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</row>
    <row r="74" spans="1:35" ht="30" customHeight="1" thickBot="1">
      <c r="A74" s="238"/>
      <c r="B74" s="31" t="s">
        <v>93</v>
      </c>
      <c r="C74" s="158"/>
      <c r="D74" s="158"/>
      <c r="E74" s="158"/>
      <c r="F74" s="158"/>
      <c r="G74" s="158"/>
      <c r="H74" s="158"/>
      <c r="I74" s="158"/>
      <c r="J74" s="158"/>
      <c r="K74" s="158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</row>
    <row r="75" spans="1:35" ht="31.5" customHeight="1">
      <c r="A75" s="236" t="s">
        <v>6</v>
      </c>
      <c r="B75" s="32" t="s">
        <v>99</v>
      </c>
      <c r="C75" s="158"/>
      <c r="D75" s="158"/>
      <c r="E75" s="158"/>
      <c r="F75" s="158"/>
      <c r="G75" s="158"/>
      <c r="H75" s="158"/>
      <c r="I75" s="158"/>
      <c r="J75" s="158"/>
      <c r="K75" s="158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</row>
    <row r="76" spans="1:35" ht="31.5">
      <c r="A76" s="237"/>
      <c r="B76" s="30" t="s">
        <v>100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</row>
    <row r="77" spans="1:35" ht="31.5">
      <c r="A77" s="237"/>
      <c r="B77" s="30" t="s">
        <v>101</v>
      </c>
      <c r="C77" s="158"/>
      <c r="D77" s="158"/>
      <c r="E77" s="158"/>
      <c r="F77" s="158"/>
      <c r="G77" s="158"/>
      <c r="H77" s="158"/>
      <c r="I77" s="158"/>
      <c r="J77" s="158"/>
      <c r="K77" s="158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</row>
    <row r="78" spans="1:35" ht="31.5">
      <c r="A78" s="237"/>
      <c r="B78" s="30" t="s">
        <v>102</v>
      </c>
      <c r="C78" s="158"/>
      <c r="D78" s="158"/>
      <c r="E78" s="158"/>
      <c r="F78" s="158"/>
      <c r="G78" s="158"/>
      <c r="H78" s="158"/>
      <c r="I78" s="158"/>
      <c r="J78" s="158"/>
      <c r="K78" s="158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</row>
    <row r="79" spans="1:35" ht="33.75" customHeight="1" thickBot="1">
      <c r="A79" s="238"/>
      <c r="B79" s="31" t="s">
        <v>93</v>
      </c>
      <c r="C79" s="158"/>
      <c r="D79" s="158"/>
      <c r="E79" s="158"/>
      <c r="F79" s="158"/>
      <c r="G79" s="158"/>
      <c r="H79" s="158"/>
      <c r="I79" s="158"/>
      <c r="J79" s="158"/>
      <c r="K79" s="158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</row>
    <row r="80" spans="1:35" ht="16.5" thickBot="1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</row>
    <row r="81" spans="1:35" ht="24.95" customHeight="1">
      <c r="A81" s="239" t="s">
        <v>219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1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</row>
    <row r="82" spans="1:35" ht="24.95" customHeight="1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4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</row>
    <row r="83" spans="1:35" ht="24.95" customHeight="1" thickBot="1">
      <c r="A83" s="245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  <c r="N83" s="247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</row>
    <row r="84" spans="1:35" ht="24.9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</row>
    <row r="85" spans="1:35">
      <c r="A85" s="228" t="s">
        <v>103</v>
      </c>
      <c r="B85" s="229"/>
      <c r="C85" s="229"/>
      <c r="D85" s="229"/>
      <c r="E85" s="230"/>
      <c r="F85" s="145">
        <f>(E38+D38)-SUM(F38:K38)</f>
        <v>0</v>
      </c>
      <c r="G85" s="146"/>
      <c r="H85" s="231" t="s">
        <v>104</v>
      </c>
      <c r="I85" s="232"/>
      <c r="J85" s="232"/>
      <c r="K85" s="232"/>
      <c r="L85" s="233"/>
      <c r="M85" s="145">
        <f>(C52+C53)-SUM(C61:K61)</f>
        <v>0</v>
      </c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</row>
    <row r="86" spans="1:35">
      <c r="A86" s="228" t="s">
        <v>105</v>
      </c>
      <c r="B86" s="229"/>
      <c r="C86" s="229"/>
      <c r="D86" s="229"/>
      <c r="E86" s="230"/>
      <c r="F86" s="145">
        <f>(E39+D39)-SUM(F39:K39)</f>
        <v>0</v>
      </c>
      <c r="G86" s="146"/>
      <c r="H86" s="231" t="s">
        <v>106</v>
      </c>
      <c r="I86" s="232"/>
      <c r="J86" s="232"/>
      <c r="K86" s="232"/>
      <c r="L86" s="233"/>
      <c r="M86" s="145">
        <f>(C54+C55)-SUM(C64:K64)</f>
        <v>0</v>
      </c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</row>
    <row r="87" spans="1:35">
      <c r="A87" s="228" t="s">
        <v>107</v>
      </c>
      <c r="B87" s="229"/>
      <c r="C87" s="229"/>
      <c r="D87" s="229"/>
      <c r="E87" s="230"/>
      <c r="F87" s="145">
        <f>(E38+D38)-SUM(L38:T38)</f>
        <v>0</v>
      </c>
      <c r="G87" s="146"/>
      <c r="H87" s="231" t="s">
        <v>108</v>
      </c>
      <c r="I87" s="232"/>
      <c r="J87" s="232"/>
      <c r="K87" s="232"/>
      <c r="L87" s="233"/>
      <c r="M87" s="145">
        <f>(D52+D53)-SUM(C62:K62)</f>
        <v>0</v>
      </c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</row>
    <row r="88" spans="1:35">
      <c r="A88" s="228" t="s">
        <v>109</v>
      </c>
      <c r="B88" s="229"/>
      <c r="C88" s="229"/>
      <c r="D88" s="229"/>
      <c r="E88" s="230"/>
      <c r="F88" s="145">
        <f>(E39+D39)-SUM(L39:T39)</f>
        <v>0</v>
      </c>
      <c r="G88" s="146"/>
      <c r="H88" s="231" t="s">
        <v>110</v>
      </c>
      <c r="I88" s="232"/>
      <c r="J88" s="232"/>
      <c r="K88" s="232"/>
      <c r="L88" s="233"/>
      <c r="M88" s="145">
        <f>(D54+D55)-SUM(C65:K65)</f>
        <v>0</v>
      </c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</row>
    <row r="89" spans="1:35">
      <c r="A89" s="228" t="s">
        <v>111</v>
      </c>
      <c r="B89" s="229"/>
      <c r="C89" s="229"/>
      <c r="D89" s="229"/>
      <c r="E89" s="230"/>
      <c r="F89" s="145">
        <f>(E38+D38)-(B44+D44+F44+H44+J44+L44+N44+P44+R44+U44+W44+Y44)</f>
        <v>0</v>
      </c>
      <c r="G89" s="146"/>
      <c r="H89" s="231" t="s">
        <v>112</v>
      </c>
      <c r="I89" s="232"/>
      <c r="J89" s="232"/>
      <c r="K89" s="232"/>
      <c r="L89" s="233"/>
      <c r="M89" s="145">
        <f>(E52+E53)-SUM(C63:K63)</f>
        <v>0</v>
      </c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</row>
    <row r="90" spans="1:35">
      <c r="A90" s="228" t="s">
        <v>113</v>
      </c>
      <c r="B90" s="229"/>
      <c r="C90" s="229"/>
      <c r="D90" s="229"/>
      <c r="E90" s="230"/>
      <c r="F90" s="145">
        <f>(E39+D39)-(C44+E44+G44+I44+K44+M44+O44+Q44+S44+V44+X44+Z44)</f>
        <v>0</v>
      </c>
      <c r="G90" s="146"/>
      <c r="H90" s="231" t="s">
        <v>114</v>
      </c>
      <c r="I90" s="232"/>
      <c r="J90" s="232"/>
      <c r="K90" s="232"/>
      <c r="L90" s="233"/>
      <c r="M90" s="145">
        <f>(E54+E55)-SUM(C66:K66)</f>
        <v>0</v>
      </c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</row>
    <row r="91" spans="1:35">
      <c r="A91" s="228" t="s">
        <v>115</v>
      </c>
      <c r="B91" s="229"/>
      <c r="C91" s="229"/>
      <c r="D91" s="229"/>
      <c r="E91" s="230"/>
      <c r="F91" s="145">
        <f>SUM(C52:D53)-(B45+D45+F45+H45+J45+L45+N45+P45+R45+U45+W45+Y45)</f>
        <v>0</v>
      </c>
      <c r="G91" s="146"/>
      <c r="H91" s="231" t="s">
        <v>171</v>
      </c>
      <c r="I91" s="232"/>
      <c r="J91" s="232"/>
      <c r="K91" s="232"/>
      <c r="L91" s="233"/>
      <c r="M91" s="145" t="str">
        <f>IF(D38=(F38+H38+J38),"درست","غلط")</f>
        <v>درست</v>
      </c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</row>
    <row r="92" spans="1:35">
      <c r="A92" s="228" t="s">
        <v>116</v>
      </c>
      <c r="B92" s="229"/>
      <c r="C92" s="229"/>
      <c r="D92" s="229"/>
      <c r="E92" s="230"/>
      <c r="F92" s="145">
        <f>SUM(C54:D55)-(C45+E45+G45+I45+K45+M45+O45+Q45+S45+V45+X45+Z45)</f>
        <v>0</v>
      </c>
      <c r="G92" s="146"/>
      <c r="H92" s="231" t="s">
        <v>172</v>
      </c>
      <c r="I92" s="232"/>
      <c r="J92" s="232"/>
      <c r="K92" s="232"/>
      <c r="L92" s="233"/>
      <c r="M92" s="145" t="str">
        <f>IF(D39=(F39+H39+J39),"درست","غلط")</f>
        <v>درست</v>
      </c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</row>
    <row r="93" spans="1:35">
      <c r="A93" s="228" t="s">
        <v>117</v>
      </c>
      <c r="B93" s="229"/>
      <c r="C93" s="229"/>
      <c r="D93" s="229"/>
      <c r="E93" s="230"/>
      <c r="F93" s="145">
        <f>(E52+E53)-(B46+D46+F46+H46+J46+L46+N46+P46+R46+U46+W46+Y46)</f>
        <v>0</v>
      </c>
      <c r="G93" s="146"/>
      <c r="H93" s="231" t="s">
        <v>173</v>
      </c>
      <c r="I93" s="232"/>
      <c r="J93" s="232"/>
      <c r="K93" s="232"/>
      <c r="L93" s="233"/>
      <c r="M93" s="145" t="str">
        <f>IF(E38=(G38+I38+K38),"درست","غلط")</f>
        <v>درست</v>
      </c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</row>
    <row r="94" spans="1:35">
      <c r="A94" s="228" t="s">
        <v>118</v>
      </c>
      <c r="B94" s="229"/>
      <c r="C94" s="229"/>
      <c r="D94" s="229"/>
      <c r="E94" s="230"/>
      <c r="F94" s="145">
        <f>(E55+E54)-(C46+E46+G46+I46+K46+M46+O46+Q46+S46+V46+X46+Z46)</f>
        <v>0</v>
      </c>
      <c r="G94" s="146"/>
      <c r="H94" s="231" t="s">
        <v>174</v>
      </c>
      <c r="I94" s="232"/>
      <c r="J94" s="232"/>
      <c r="K94" s="232"/>
      <c r="L94" s="233"/>
      <c r="M94" s="145" t="str">
        <f>IF(E39=(G39+I39+K39),"درست","غلط")</f>
        <v>درست</v>
      </c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</row>
    <row r="95" spans="1:35">
      <c r="A95" s="228" t="s">
        <v>119</v>
      </c>
      <c r="B95" s="229"/>
      <c r="C95" s="229"/>
      <c r="D95" s="229"/>
      <c r="E95" s="230"/>
      <c r="F95" s="145">
        <f>SUM(F52:X53)-(B47+D47+F47+H47+J47+L47+N47+P47+R47+U47+W47+Y47)</f>
        <v>0</v>
      </c>
      <c r="G95" s="146"/>
      <c r="H95" s="231" t="s">
        <v>175</v>
      </c>
      <c r="I95" s="232"/>
      <c r="J95" s="232"/>
      <c r="K95" s="232"/>
      <c r="L95" s="233"/>
      <c r="M95" s="145">
        <f>(U38+V38+W38+X38+X39+W39+V39+U39)-((D38+E38+E39+D39)+((B38+C38+C39+B39)-N102))</f>
        <v>0</v>
      </c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</row>
    <row r="96" spans="1:35">
      <c r="A96" s="228" t="s">
        <v>120</v>
      </c>
      <c r="B96" s="229"/>
      <c r="C96" s="229"/>
      <c r="D96" s="229"/>
      <c r="E96" s="230"/>
      <c r="F96" s="145">
        <f>SUM(F54:X55)-(C47+E47+G47+I47+K47+M47+O47+Q47+S47+V47+X47+Z47)</f>
        <v>0</v>
      </c>
      <c r="G96" s="146"/>
      <c r="H96" s="231" t="s">
        <v>272</v>
      </c>
      <c r="I96" s="232"/>
      <c r="J96" s="232"/>
      <c r="K96" s="232"/>
      <c r="L96" s="233"/>
      <c r="M96" s="145">
        <f>(Y38+Z38+Y39+Z39)- (U38+V38+W38+X38+U39+V39+W39+X39)</f>
        <v>0</v>
      </c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</row>
    <row r="97" spans="1:35">
      <c r="A97" s="146"/>
      <c r="B97" s="146"/>
      <c r="C97" s="146"/>
      <c r="D97" s="146"/>
      <c r="E97" s="146"/>
      <c r="F97" s="146"/>
      <c r="G97" s="146"/>
      <c r="H97" s="231" t="s">
        <v>266</v>
      </c>
      <c r="I97" s="232"/>
      <c r="J97" s="232"/>
      <c r="K97" s="232"/>
      <c r="L97" s="233"/>
      <c r="M97" s="145">
        <f>(Y38+Z38+Y39+Z39)-((D38+E38+E39+D39)+((B38+C38+C39+B39)-N102))</f>
        <v>0</v>
      </c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</row>
    <row r="98" spans="1:3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</row>
    <row r="99" spans="1:3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</row>
    <row r="100" spans="1:3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</row>
    <row r="101" spans="1:3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</row>
    <row r="102" spans="1:35">
      <c r="A102" s="248" t="s">
        <v>121</v>
      </c>
      <c r="B102" s="248"/>
      <c r="C102" s="248"/>
      <c r="D102" s="248"/>
      <c r="E102" s="248"/>
      <c r="F102" s="248"/>
      <c r="G102" s="140">
        <f>H32+I32</f>
        <v>0</v>
      </c>
      <c r="H102" s="249" t="s">
        <v>122</v>
      </c>
      <c r="I102" s="250"/>
      <c r="J102" s="250"/>
      <c r="K102" s="250"/>
      <c r="L102" s="250"/>
      <c r="M102" s="251"/>
      <c r="N102" s="33">
        <f>SUM(B38:E39)-SUM(U38:X39)</f>
        <v>0</v>
      </c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</row>
    <row r="103" spans="1:35">
      <c r="A103" s="252" t="s">
        <v>123</v>
      </c>
      <c r="B103" s="252"/>
      <c r="C103" s="252"/>
      <c r="D103" s="252"/>
      <c r="E103" s="252"/>
      <c r="F103" s="252"/>
      <c r="G103" s="132">
        <f>B4+B5</f>
        <v>0</v>
      </c>
      <c r="H103" s="249" t="s">
        <v>124</v>
      </c>
      <c r="I103" s="250"/>
      <c r="J103" s="250"/>
      <c r="K103" s="250"/>
      <c r="L103" s="250"/>
      <c r="M103" s="251"/>
      <c r="N103" s="34" t="e">
        <f>(SUM(B38:E39)-SUM(U38:X39))*100/SUM(U38:X39)</f>
        <v>#DIV/0!</v>
      </c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</row>
    <row r="104" spans="1:35">
      <c r="A104" s="252" t="s">
        <v>125</v>
      </c>
      <c r="B104" s="252"/>
      <c r="C104" s="252"/>
      <c r="D104" s="252"/>
      <c r="E104" s="252"/>
      <c r="F104" s="252"/>
      <c r="G104" s="131" t="e">
        <f>G102/G103</f>
        <v>#DIV/0!</v>
      </c>
      <c r="H104" s="253" t="s">
        <v>126</v>
      </c>
      <c r="I104" s="253"/>
      <c r="J104" s="253"/>
      <c r="K104" s="253"/>
      <c r="L104" s="253"/>
      <c r="M104" s="253"/>
      <c r="N104" s="34" t="e">
        <f>SUM(B38:C39)/SUM(B38:E39)%</f>
        <v>#DIV/0!</v>
      </c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</row>
    <row r="105" spans="1:35">
      <c r="A105" s="252" t="s">
        <v>127</v>
      </c>
      <c r="B105" s="252"/>
      <c r="C105" s="252"/>
      <c r="D105" s="252"/>
      <c r="E105" s="252"/>
      <c r="F105" s="252"/>
      <c r="G105" s="131" t="e">
        <f>(I11+H11+H10+I10)*100/G102</f>
        <v>#DIV/0!</v>
      </c>
      <c r="H105" s="249" t="s">
        <v>128</v>
      </c>
      <c r="I105" s="250"/>
      <c r="J105" s="250"/>
      <c r="K105" s="250"/>
      <c r="L105" s="250"/>
      <c r="M105" s="251"/>
      <c r="N105" s="35" t="e">
        <f>SUM(H38:I39)/SUM(F38:I39)%</f>
        <v>#DIV/0!</v>
      </c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</row>
    <row r="106" spans="1:35">
      <c r="A106" s="252" t="s">
        <v>129</v>
      </c>
      <c r="B106" s="252"/>
      <c r="C106" s="252"/>
      <c r="D106" s="252"/>
      <c r="E106" s="252"/>
      <c r="F106" s="252"/>
      <c r="G106" s="131" t="e">
        <f>(SUM(H10:J12))*100/G102</f>
        <v>#DIV/0!</v>
      </c>
      <c r="H106" s="253" t="s">
        <v>130</v>
      </c>
      <c r="I106" s="253"/>
      <c r="J106" s="253"/>
      <c r="K106" s="253"/>
      <c r="L106" s="253"/>
      <c r="M106" s="253"/>
      <c r="N106" s="35" t="e">
        <f>SUM(F38:G39)/SUM(F38:I39)%</f>
        <v>#DIV/0!</v>
      </c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</row>
    <row r="107" spans="1:35">
      <c r="A107" s="252" t="s">
        <v>131</v>
      </c>
      <c r="B107" s="252"/>
      <c r="C107" s="252"/>
      <c r="D107" s="252"/>
      <c r="E107" s="252"/>
      <c r="F107" s="252"/>
      <c r="G107" s="131" t="e">
        <f>(H10+I10+H11+I11+H12+I12+H13+I13+H14+I14+H15+I15)*100/G102</f>
        <v>#DIV/0!</v>
      </c>
      <c r="H107" s="253" t="s">
        <v>132</v>
      </c>
      <c r="I107" s="253"/>
      <c r="J107" s="253"/>
      <c r="K107" s="253"/>
      <c r="L107" s="253"/>
      <c r="M107" s="253"/>
      <c r="N107" s="34" t="e">
        <f>SUM(F38:I39)/SUM(D38:E39)%</f>
        <v>#DIV/0!</v>
      </c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</row>
    <row r="108" spans="1:35">
      <c r="A108" s="252" t="s">
        <v>133</v>
      </c>
      <c r="B108" s="252"/>
      <c r="C108" s="252"/>
      <c r="D108" s="252"/>
      <c r="E108" s="252"/>
      <c r="F108" s="252"/>
      <c r="G108" s="131" t="e">
        <f>(H16+H17+H18+H19+H20+H21+H22+H23+H24+H25+H26+I26+I25+I24+I23+I22+I21+I20+I19+I18+I17+I16)*100/G102</f>
        <v>#DIV/0!</v>
      </c>
      <c r="H108" s="253" t="s">
        <v>134</v>
      </c>
      <c r="I108" s="253"/>
      <c r="J108" s="253"/>
      <c r="K108" s="253"/>
      <c r="L108" s="253"/>
      <c r="M108" s="253"/>
      <c r="N108" s="34" t="e">
        <f>SUM(U38:U39)*100/SUM(U38:X39)</f>
        <v>#DIV/0!</v>
      </c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</row>
    <row r="109" spans="1:35">
      <c r="A109" s="252" t="s">
        <v>135</v>
      </c>
      <c r="B109" s="252"/>
      <c r="C109" s="252"/>
      <c r="D109" s="252"/>
      <c r="E109" s="252"/>
      <c r="F109" s="252"/>
      <c r="G109" s="131" t="e">
        <f>SUM(H27:I31)*100/G102</f>
        <v>#DIV/0!</v>
      </c>
      <c r="H109" s="253" t="s">
        <v>136</v>
      </c>
      <c r="I109" s="253"/>
      <c r="J109" s="253"/>
      <c r="K109" s="253"/>
      <c r="L109" s="253"/>
      <c r="M109" s="253"/>
      <c r="N109" s="34" t="e">
        <f>SUM(X38:X39)*100/SUM(U38:X39)</f>
        <v>#DIV/0!</v>
      </c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</row>
    <row r="110" spans="1:35" ht="16.5" thickBot="1">
      <c r="A110" s="252" t="s">
        <v>137</v>
      </c>
      <c r="B110" s="252"/>
      <c r="C110" s="252"/>
      <c r="D110" s="252"/>
      <c r="E110" s="252"/>
      <c r="F110" s="252"/>
      <c r="G110" s="131" t="e">
        <f>(G109+G107)*100/G108</f>
        <v>#DIV/0!</v>
      </c>
      <c r="H110" s="258" t="s">
        <v>138</v>
      </c>
      <c r="I110" s="258"/>
      <c r="J110" s="258"/>
      <c r="K110" s="258"/>
      <c r="L110" s="258"/>
      <c r="M110" s="258"/>
      <c r="N110" s="36" t="e">
        <f>(C4+C5)*100/(B4+B5)</f>
        <v>#DIV/0!</v>
      </c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</row>
    <row r="111" spans="1:35">
      <c r="A111" s="252" t="s">
        <v>139</v>
      </c>
      <c r="B111" s="252"/>
      <c r="C111" s="252"/>
      <c r="D111" s="252"/>
      <c r="E111" s="252"/>
      <c r="F111" s="252"/>
      <c r="G111" s="131" t="e">
        <f t="shared" ref="G111:G120" si="6">J15*100/I15</f>
        <v>#DIV/0!</v>
      </c>
      <c r="H111" s="254" t="s">
        <v>140</v>
      </c>
      <c r="I111" s="255"/>
      <c r="J111" s="255"/>
      <c r="K111" s="255"/>
      <c r="L111" s="255"/>
      <c r="M111" s="255"/>
      <c r="N111" s="279" t="s">
        <v>204</v>
      </c>
      <c r="O111" s="172" t="s">
        <v>11</v>
      </c>
      <c r="P111" s="172" t="s">
        <v>12</v>
      </c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</row>
    <row r="112" spans="1:35">
      <c r="A112" s="252" t="s">
        <v>267</v>
      </c>
      <c r="B112" s="252"/>
      <c r="C112" s="252"/>
      <c r="D112" s="252"/>
      <c r="E112" s="252"/>
      <c r="F112" s="252"/>
      <c r="G112" s="131" t="e">
        <f t="shared" si="6"/>
        <v>#DIV/0!</v>
      </c>
      <c r="H112" s="256"/>
      <c r="I112" s="257"/>
      <c r="J112" s="257"/>
      <c r="K112" s="257"/>
      <c r="L112" s="257"/>
      <c r="M112" s="257"/>
      <c r="N112" s="280"/>
      <c r="O112" s="173"/>
      <c r="P112" s="173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</row>
    <row r="113" spans="1:35">
      <c r="A113" s="252" t="s">
        <v>268</v>
      </c>
      <c r="B113" s="252"/>
      <c r="C113" s="252"/>
      <c r="D113" s="252"/>
      <c r="E113" s="252"/>
      <c r="F113" s="252"/>
      <c r="G113" s="131" t="e">
        <f t="shared" si="6"/>
        <v>#DIV/0!</v>
      </c>
      <c r="H113" s="259" t="s">
        <v>141</v>
      </c>
      <c r="I113" s="259"/>
      <c r="J113" s="259"/>
      <c r="K113" s="259"/>
      <c r="L113" s="259"/>
      <c r="M113" s="259"/>
      <c r="N113" s="133" t="e">
        <f>SUM(Y56:Y57)/SUM(H32:I32)*1000</f>
        <v>#DIV/0!</v>
      </c>
      <c r="O113" s="131" t="e">
        <f>(Y56/H32)*1000</f>
        <v>#DIV/0!</v>
      </c>
      <c r="P113" s="131" t="e">
        <f>Y57/I32*1000</f>
        <v>#DIV/0!</v>
      </c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</row>
    <row r="114" spans="1:35">
      <c r="A114" s="252" t="s">
        <v>142</v>
      </c>
      <c r="B114" s="252"/>
      <c r="C114" s="252"/>
      <c r="D114" s="252"/>
      <c r="E114" s="252"/>
      <c r="F114" s="252"/>
      <c r="G114" s="131" t="e">
        <f t="shared" si="6"/>
        <v>#DIV/0!</v>
      </c>
      <c r="H114" s="252" t="s">
        <v>143</v>
      </c>
      <c r="I114" s="252"/>
      <c r="J114" s="252"/>
      <c r="K114" s="252"/>
      <c r="L114" s="252"/>
      <c r="M114" s="252"/>
      <c r="N114" s="134" t="e">
        <f>(C56+C57)*1000/SUM(D38:E39)</f>
        <v>#DIV/0!</v>
      </c>
      <c r="O114" s="131" t="e">
        <f>C56/SUM(D38:D39)*1000</f>
        <v>#DIV/0!</v>
      </c>
      <c r="P114" s="131" t="e">
        <f>C57/SUM(E38:E39)*1000</f>
        <v>#DIV/0!</v>
      </c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</row>
    <row r="115" spans="1:35">
      <c r="A115" s="252" t="s">
        <v>144</v>
      </c>
      <c r="B115" s="252"/>
      <c r="C115" s="252"/>
      <c r="D115" s="252"/>
      <c r="E115" s="252"/>
      <c r="F115" s="252"/>
      <c r="G115" s="131" t="e">
        <f t="shared" si="6"/>
        <v>#DIV/0!</v>
      </c>
      <c r="H115" s="252" t="s">
        <v>145</v>
      </c>
      <c r="I115" s="252"/>
      <c r="J115" s="252"/>
      <c r="K115" s="252"/>
      <c r="L115" s="252"/>
      <c r="M115" s="252"/>
      <c r="N115" s="134" t="e">
        <f>SUM(C56:D57)*1000/SUM(D38:E39)</f>
        <v>#DIV/0!</v>
      </c>
      <c r="O115" s="131" t="e">
        <f>SUM(C56:D56)/SUM(D38:D39)*1000</f>
        <v>#DIV/0!</v>
      </c>
      <c r="P115" s="131" t="e">
        <f>SUM(C57:D57)/SUM(E38:E39)*1000</f>
        <v>#DIV/0!</v>
      </c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</row>
    <row r="116" spans="1:35">
      <c r="A116" s="252" t="s">
        <v>146</v>
      </c>
      <c r="B116" s="252"/>
      <c r="C116" s="252"/>
      <c r="D116" s="252"/>
      <c r="E116" s="252"/>
      <c r="F116" s="252"/>
      <c r="G116" s="131" t="e">
        <f t="shared" si="6"/>
        <v>#DIV/0!</v>
      </c>
      <c r="H116" s="252" t="s">
        <v>147</v>
      </c>
      <c r="I116" s="252"/>
      <c r="J116" s="252"/>
      <c r="K116" s="252"/>
      <c r="L116" s="252"/>
      <c r="M116" s="252"/>
      <c r="N116" s="134" t="e">
        <f>SUM(C56:E57)*1000/SUM(D38:E39)</f>
        <v>#DIV/0!</v>
      </c>
      <c r="O116" s="131" t="e">
        <f>SUM(C56:E56)/SUM(D38:D39)*1000</f>
        <v>#DIV/0!</v>
      </c>
      <c r="P116" s="131" t="e">
        <f>SUM(C57:E57)/SUM(E38:E39)*1000</f>
        <v>#DIV/0!</v>
      </c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</row>
    <row r="117" spans="1:35">
      <c r="A117" s="252" t="s">
        <v>148</v>
      </c>
      <c r="B117" s="252"/>
      <c r="C117" s="252"/>
      <c r="D117" s="252"/>
      <c r="E117" s="252"/>
      <c r="F117" s="252"/>
      <c r="G117" s="131" t="e">
        <f t="shared" si="6"/>
        <v>#DIV/0!</v>
      </c>
      <c r="H117" s="252" t="s">
        <v>149</v>
      </c>
      <c r="I117" s="252"/>
      <c r="J117" s="252"/>
      <c r="K117" s="252"/>
      <c r="L117" s="252"/>
      <c r="M117" s="252"/>
      <c r="N117" s="134" t="e">
        <f>SUM(C56:E57)*1000/SUM(H10:I12)</f>
        <v>#DIV/0!</v>
      </c>
      <c r="O117" s="131" t="e">
        <f>SUM(C56:E56)/SUM(H10:H12)*1000</f>
        <v>#DIV/0!</v>
      </c>
      <c r="P117" s="131" t="e">
        <f>SUM(C57:E57)/SUM(I10:I12)*1000</f>
        <v>#DIV/0!</v>
      </c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</row>
    <row r="118" spans="1:35" ht="16.5" thickBot="1">
      <c r="A118" s="252" t="s">
        <v>150</v>
      </c>
      <c r="B118" s="252"/>
      <c r="C118" s="252"/>
      <c r="D118" s="252"/>
      <c r="E118" s="252"/>
      <c r="F118" s="252"/>
      <c r="G118" s="131" t="e">
        <f t="shared" si="6"/>
        <v>#DIV/0!</v>
      </c>
      <c r="H118" s="262" t="s">
        <v>151</v>
      </c>
      <c r="I118" s="262"/>
      <c r="J118" s="262"/>
      <c r="K118" s="262"/>
      <c r="L118" s="262"/>
      <c r="M118" s="262"/>
      <c r="N118" s="37" t="e">
        <f>SUM(C70:K79)*100000/SUM(D38:E39)</f>
        <v>#DIV/0!</v>
      </c>
      <c r="O118" s="50"/>
      <c r="P118" s="50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</row>
    <row r="119" spans="1:35">
      <c r="A119" s="252" t="s">
        <v>152</v>
      </c>
      <c r="B119" s="252"/>
      <c r="C119" s="252"/>
      <c r="D119" s="252"/>
      <c r="E119" s="252"/>
      <c r="F119" s="252"/>
      <c r="G119" s="131" t="e">
        <f t="shared" si="6"/>
        <v>#DIV/0!</v>
      </c>
      <c r="H119" s="260" t="s">
        <v>153</v>
      </c>
      <c r="I119" s="260"/>
      <c r="J119" s="260"/>
      <c r="K119" s="260"/>
      <c r="L119" s="260"/>
      <c r="M119" s="260"/>
      <c r="N119" s="260"/>
      <c r="O119" s="260"/>
      <c r="P119" s="260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</row>
    <row r="120" spans="1:35">
      <c r="A120" s="252" t="s">
        <v>285</v>
      </c>
      <c r="B120" s="252"/>
      <c r="C120" s="252"/>
      <c r="D120" s="252"/>
      <c r="E120" s="252"/>
      <c r="F120" s="252"/>
      <c r="G120" s="131" t="e">
        <f t="shared" si="6"/>
        <v>#DIV/0!</v>
      </c>
      <c r="H120" s="261"/>
      <c r="I120" s="261"/>
      <c r="J120" s="261"/>
      <c r="K120" s="261"/>
      <c r="L120" s="261"/>
      <c r="M120" s="261"/>
      <c r="N120" s="261"/>
      <c r="O120" s="261"/>
      <c r="P120" s="261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</row>
    <row r="121" spans="1:35">
      <c r="A121" s="252" t="s">
        <v>278</v>
      </c>
      <c r="B121" s="252"/>
      <c r="C121" s="252"/>
      <c r="D121" s="252"/>
      <c r="E121" s="252"/>
      <c r="F121" s="252"/>
      <c r="G121" s="131" t="e">
        <f>SUM(J15:J24)*100/SUM(I15:I24)</f>
        <v>#DIV/0!</v>
      </c>
      <c r="H121" s="259" t="s">
        <v>85</v>
      </c>
      <c r="I121" s="259"/>
      <c r="J121" s="259"/>
      <c r="K121" s="259"/>
      <c r="L121" s="259"/>
      <c r="M121" s="259"/>
      <c r="N121" s="133" t="e">
        <f>SUM(C$61:C$66)*1000/SUM($H$10:$I$12)</f>
        <v>#DIV/0!</v>
      </c>
      <c r="O121" s="51"/>
      <c r="P121" s="51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</row>
    <row r="122" spans="1:35">
      <c r="A122" s="252" t="s">
        <v>277</v>
      </c>
      <c r="B122" s="252"/>
      <c r="C122" s="252"/>
      <c r="D122" s="252"/>
      <c r="E122" s="252"/>
      <c r="F122" s="252"/>
      <c r="G122" s="131" t="e">
        <f>SUM(J16:J24)*100/SUM(I16:I24)</f>
        <v>#DIV/0!</v>
      </c>
      <c r="H122" s="252" t="s">
        <v>86</v>
      </c>
      <c r="I122" s="252"/>
      <c r="J122" s="252"/>
      <c r="K122" s="252"/>
      <c r="L122" s="252"/>
      <c r="M122" s="252"/>
      <c r="N122" s="133" t="e">
        <f>SUM(D$61:D$66)*1000/SUM($H$10:$I$12)</f>
        <v>#DIV/0!</v>
      </c>
      <c r="O122" s="48"/>
      <c r="P122" s="48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</row>
    <row r="123" spans="1:35">
      <c r="A123" s="252" t="s">
        <v>154</v>
      </c>
      <c r="B123" s="252"/>
      <c r="C123" s="252"/>
      <c r="D123" s="252"/>
      <c r="E123" s="252"/>
      <c r="F123" s="252"/>
      <c r="G123" s="131" t="e">
        <f>SUM(D38:E39)/SUM(H32:I32)*1000</f>
        <v>#DIV/0!</v>
      </c>
      <c r="H123" s="252" t="s">
        <v>155</v>
      </c>
      <c r="I123" s="252"/>
      <c r="J123" s="252"/>
      <c r="K123" s="252"/>
      <c r="L123" s="252"/>
      <c r="M123" s="252"/>
      <c r="N123" s="133" t="e">
        <f>SUM(E$61:E$66)*1000/SUM($H$10:$I$12)</f>
        <v>#DIV/0!</v>
      </c>
      <c r="O123" s="48"/>
      <c r="P123" s="48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</row>
    <row r="124" spans="1:35">
      <c r="A124" s="266" t="s">
        <v>156</v>
      </c>
      <c r="B124" s="266"/>
      <c r="C124" s="266"/>
      <c r="D124" s="266"/>
      <c r="E124" s="266"/>
      <c r="F124" s="266"/>
      <c r="G124" s="147" t="e">
        <f>(D38+E38+E39+D39)*1000/SUM(I15:I24)</f>
        <v>#DIV/0!</v>
      </c>
      <c r="H124" s="252" t="s">
        <v>157</v>
      </c>
      <c r="I124" s="252"/>
      <c r="J124" s="252"/>
      <c r="K124" s="252"/>
      <c r="L124" s="252"/>
      <c r="M124" s="252"/>
      <c r="N124" s="133" t="e">
        <f>SUM(F$61:F$66)*1000/SUM($H$10:$I$12)</f>
        <v>#DIV/0!</v>
      </c>
      <c r="O124" s="48"/>
      <c r="P124" s="48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</row>
    <row r="125" spans="1:35">
      <c r="A125" s="252" t="s">
        <v>158</v>
      </c>
      <c r="B125" s="252"/>
      <c r="C125" s="252"/>
      <c r="D125" s="252"/>
      <c r="E125" s="252"/>
      <c r="F125" s="252"/>
      <c r="G125" s="131" t="e">
        <f>(L38+L39)*1000/I15</f>
        <v>#DIV/0!</v>
      </c>
      <c r="H125" s="252" t="s">
        <v>89</v>
      </c>
      <c r="I125" s="252"/>
      <c r="J125" s="252"/>
      <c r="K125" s="252"/>
      <c r="L125" s="252"/>
      <c r="M125" s="252"/>
      <c r="N125" s="133" t="e">
        <f>SUM(G$61:G$66)*1000/SUM($H$10:$I$12)</f>
        <v>#DIV/0!</v>
      </c>
      <c r="O125" s="48"/>
      <c r="P125" s="48"/>
      <c r="Q125" s="57"/>
      <c r="R125" s="57"/>
      <c r="S125" s="57"/>
      <c r="T125" s="57"/>
      <c r="U125" s="57"/>
      <c r="V125" s="55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</row>
    <row r="126" spans="1:35">
      <c r="A126" s="252" t="s">
        <v>159</v>
      </c>
      <c r="B126" s="252"/>
      <c r="C126" s="252"/>
      <c r="D126" s="252"/>
      <c r="E126" s="252"/>
      <c r="F126" s="252"/>
      <c r="G126" s="131" t="e">
        <f>(M38+M39)*1000/(I17+I16)</f>
        <v>#DIV/0!</v>
      </c>
      <c r="H126" s="252" t="s">
        <v>90</v>
      </c>
      <c r="I126" s="252"/>
      <c r="J126" s="252"/>
      <c r="K126" s="252"/>
      <c r="L126" s="252"/>
      <c r="M126" s="252"/>
      <c r="N126" s="133" t="e">
        <f>SUM(H$61:H$66)*1000/SUM($H$10:$I$12)</f>
        <v>#DIV/0!</v>
      </c>
      <c r="O126" s="48"/>
      <c r="P126" s="48"/>
      <c r="Q126" s="57"/>
      <c r="R126" s="57"/>
      <c r="S126" s="57"/>
      <c r="T126" s="57"/>
      <c r="U126" s="57"/>
      <c r="V126" s="55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</row>
    <row r="127" spans="1:35">
      <c r="A127" s="252" t="s">
        <v>160</v>
      </c>
      <c r="B127" s="252"/>
      <c r="C127" s="252"/>
      <c r="D127" s="252"/>
      <c r="E127" s="252"/>
      <c r="F127" s="252"/>
      <c r="G127" s="131" t="e">
        <f>(N38+N39)*1000/I18</f>
        <v>#DIV/0!</v>
      </c>
      <c r="H127" s="252" t="s">
        <v>91</v>
      </c>
      <c r="I127" s="252"/>
      <c r="J127" s="252"/>
      <c r="K127" s="252"/>
      <c r="L127" s="252"/>
      <c r="M127" s="252"/>
      <c r="N127" s="133" t="e">
        <f>SUM(I$61:I$66)*1000/SUM($H$10:$I$12)</f>
        <v>#DIV/0!</v>
      </c>
      <c r="O127" s="48"/>
      <c r="P127" s="48"/>
      <c r="Q127" s="57"/>
      <c r="R127" s="57"/>
      <c r="S127" s="57"/>
      <c r="T127" s="57"/>
      <c r="U127" s="57"/>
      <c r="V127" s="55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</row>
    <row r="128" spans="1:35">
      <c r="A128" s="252" t="s">
        <v>161</v>
      </c>
      <c r="B128" s="252"/>
      <c r="C128" s="252"/>
      <c r="D128" s="252"/>
      <c r="E128" s="252"/>
      <c r="F128" s="252"/>
      <c r="G128" s="131" t="e">
        <f>(O38+O39)*1000/I19</f>
        <v>#DIV/0!</v>
      </c>
      <c r="H128" s="252" t="s">
        <v>162</v>
      </c>
      <c r="I128" s="252"/>
      <c r="J128" s="252"/>
      <c r="K128" s="252"/>
      <c r="L128" s="252"/>
      <c r="M128" s="252"/>
      <c r="N128" s="133" t="e">
        <f>SUM(J$61:J$66)*1000/SUM($H$10:$I$12)</f>
        <v>#DIV/0!</v>
      </c>
      <c r="O128" s="48"/>
      <c r="P128" s="48"/>
      <c r="Q128" s="57"/>
      <c r="R128" s="57"/>
      <c r="S128" s="57"/>
      <c r="T128" s="57"/>
      <c r="U128" s="57"/>
      <c r="V128" s="55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</row>
    <row r="129" spans="1:35">
      <c r="A129" s="252" t="s">
        <v>163</v>
      </c>
      <c r="B129" s="252"/>
      <c r="C129" s="252"/>
      <c r="D129" s="252"/>
      <c r="E129" s="252"/>
      <c r="F129" s="252"/>
      <c r="G129" s="131" t="e">
        <f>(P38+P39)*1000/I20</f>
        <v>#DIV/0!</v>
      </c>
      <c r="H129" s="252" t="s">
        <v>93</v>
      </c>
      <c r="I129" s="252"/>
      <c r="J129" s="252"/>
      <c r="K129" s="252"/>
      <c r="L129" s="252"/>
      <c r="M129" s="252"/>
      <c r="N129" s="133" t="e">
        <f>SUM(K$61:K$66)*1000/SUM($H$10:$I$12)</f>
        <v>#DIV/0!</v>
      </c>
      <c r="O129" s="48"/>
      <c r="P129" s="48"/>
      <c r="Q129" s="57"/>
      <c r="R129" s="57"/>
      <c r="S129" s="57"/>
      <c r="T129" s="57"/>
      <c r="U129" s="57"/>
      <c r="V129" s="55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</row>
    <row r="130" spans="1:35">
      <c r="A130" s="252" t="s">
        <v>164</v>
      </c>
      <c r="B130" s="252"/>
      <c r="C130" s="252"/>
      <c r="D130" s="252"/>
      <c r="E130" s="252"/>
      <c r="F130" s="252"/>
      <c r="G130" s="131" t="e">
        <f>(Q38+Q39)*1000/I21</f>
        <v>#DIV/0!</v>
      </c>
      <c r="H130" s="263" t="s">
        <v>176</v>
      </c>
      <c r="I130" s="264"/>
      <c r="J130" s="264"/>
      <c r="K130" s="264"/>
      <c r="L130" s="264"/>
      <c r="M130" s="264"/>
      <c r="N130" s="264"/>
      <c r="O130" s="264"/>
      <c r="P130" s="265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</row>
    <row r="131" spans="1:35">
      <c r="A131" s="252" t="s">
        <v>165</v>
      </c>
      <c r="B131" s="252"/>
      <c r="C131" s="252"/>
      <c r="D131" s="252"/>
      <c r="E131" s="252"/>
      <c r="F131" s="252"/>
      <c r="G131" s="131" t="e">
        <f>(R38+R39)*1000/I22</f>
        <v>#DIV/0!</v>
      </c>
      <c r="H131" s="268" t="s">
        <v>85</v>
      </c>
      <c r="I131" s="268"/>
      <c r="J131" s="268"/>
      <c r="K131" s="268"/>
      <c r="L131" s="268"/>
      <c r="M131" s="268"/>
      <c r="N131" s="1" t="e">
        <f>SUM(C61:C66)/SUM(D38:E39)*1000</f>
        <v>#DIV/0!</v>
      </c>
      <c r="O131" s="48"/>
      <c r="P131" s="48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</row>
    <row r="132" spans="1:35">
      <c r="A132" s="252" t="s">
        <v>166</v>
      </c>
      <c r="B132" s="252"/>
      <c r="C132" s="252"/>
      <c r="D132" s="252"/>
      <c r="E132" s="252"/>
      <c r="F132" s="252"/>
      <c r="G132" s="131" t="e">
        <f>(S38+S39)*1000/I23</f>
        <v>#DIV/0!</v>
      </c>
      <c r="H132" s="267" t="s">
        <v>86</v>
      </c>
      <c r="I132" s="267"/>
      <c r="J132" s="267"/>
      <c r="K132" s="267"/>
      <c r="L132" s="267"/>
      <c r="M132" s="267"/>
      <c r="N132" s="2" t="e">
        <f>SUM(D61:D66)/SUM(D38:E39)*1000</f>
        <v>#DIV/0!</v>
      </c>
      <c r="O132" s="48"/>
      <c r="P132" s="48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</row>
    <row r="133" spans="1:35">
      <c r="A133" s="266" t="s">
        <v>279</v>
      </c>
      <c r="B133" s="266"/>
      <c r="C133" s="266"/>
      <c r="D133" s="266"/>
      <c r="E133" s="266"/>
      <c r="F133" s="266"/>
      <c r="G133" s="147" t="e">
        <f>(T38+T39)*1000/I24</f>
        <v>#DIV/0!</v>
      </c>
      <c r="H133" s="267" t="s">
        <v>155</v>
      </c>
      <c r="I133" s="267"/>
      <c r="J133" s="267"/>
      <c r="K133" s="267"/>
      <c r="L133" s="267"/>
      <c r="M133" s="267"/>
      <c r="N133" s="2" t="e">
        <f>SUM(E61:E66)/SUM(D38:E39)*1000</f>
        <v>#DIV/0!</v>
      </c>
      <c r="O133" s="48"/>
      <c r="P133" s="48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</row>
    <row r="134" spans="1:35">
      <c r="A134" s="266" t="s">
        <v>167</v>
      </c>
      <c r="B134" s="266"/>
      <c r="C134" s="266"/>
      <c r="D134" s="266"/>
      <c r="E134" s="266"/>
      <c r="F134" s="266"/>
      <c r="G134" s="147" t="e">
        <f>SUM(G125:G133)*5/1000</f>
        <v>#DIV/0!</v>
      </c>
      <c r="H134" s="267" t="s">
        <v>157</v>
      </c>
      <c r="I134" s="267"/>
      <c r="J134" s="267"/>
      <c r="K134" s="267"/>
      <c r="L134" s="267"/>
      <c r="M134" s="267"/>
      <c r="N134" s="2" t="e">
        <f>SUM(F61:F66)/SUM(D38:E39)*1000</f>
        <v>#DIV/0!</v>
      </c>
      <c r="O134" s="48"/>
      <c r="P134" s="48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</row>
    <row r="135" spans="1:35">
      <c r="A135" s="252" t="s">
        <v>168</v>
      </c>
      <c r="B135" s="252"/>
      <c r="C135" s="252"/>
      <c r="D135" s="252"/>
      <c r="E135" s="252"/>
      <c r="F135" s="252"/>
      <c r="G135" s="131" t="e">
        <f>(D38+D39)/(E38+E39)</f>
        <v>#DIV/0!</v>
      </c>
      <c r="H135" s="267" t="s">
        <v>89</v>
      </c>
      <c r="I135" s="267"/>
      <c r="J135" s="267"/>
      <c r="K135" s="267"/>
      <c r="L135" s="267"/>
      <c r="M135" s="267"/>
      <c r="N135" s="2" t="e">
        <f>SUM(G61:G66)/SUM(D38:E39)*1000</f>
        <v>#DIV/0!</v>
      </c>
      <c r="O135" s="48"/>
      <c r="P135" s="48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</row>
    <row r="136" spans="1:35">
      <c r="A136" s="252" t="s">
        <v>169</v>
      </c>
      <c r="B136" s="252"/>
      <c r="C136" s="252"/>
      <c r="D136" s="252"/>
      <c r="E136" s="252"/>
      <c r="F136" s="252"/>
      <c r="G136" s="131" t="e">
        <f>G134*(E38+E39)/SUM(D38:E39)</f>
        <v>#DIV/0!</v>
      </c>
      <c r="H136" s="267" t="s">
        <v>90</v>
      </c>
      <c r="I136" s="267"/>
      <c r="J136" s="267"/>
      <c r="K136" s="267"/>
      <c r="L136" s="267"/>
      <c r="M136" s="267"/>
      <c r="N136" s="2" t="e">
        <f>SUM(H61:H66)/SUM(D38:E39)*1000</f>
        <v>#DIV/0!</v>
      </c>
      <c r="O136" s="48"/>
      <c r="P136" s="48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</row>
    <row r="137" spans="1:35">
      <c r="A137" s="252" t="s">
        <v>170</v>
      </c>
      <c r="B137" s="252"/>
      <c r="C137" s="252"/>
      <c r="D137" s="252"/>
      <c r="E137" s="252"/>
      <c r="F137" s="252"/>
      <c r="G137" s="131" t="e">
        <f>(G123-N113)/10</f>
        <v>#DIV/0!</v>
      </c>
      <c r="H137" s="267" t="s">
        <v>91</v>
      </c>
      <c r="I137" s="267"/>
      <c r="J137" s="267"/>
      <c r="K137" s="267"/>
      <c r="L137" s="267"/>
      <c r="M137" s="267"/>
      <c r="N137" s="2" t="e">
        <f>SUM(I61:I66)/SUM(D38:E39)*1000</f>
        <v>#DIV/0!</v>
      </c>
      <c r="O137" s="48"/>
      <c r="P137" s="48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</row>
    <row r="138" spans="1:35">
      <c r="A138" s="252" t="s">
        <v>274</v>
      </c>
      <c r="B138" s="252"/>
      <c r="C138" s="252"/>
      <c r="D138" s="252"/>
      <c r="E138" s="252"/>
      <c r="F138" s="252"/>
      <c r="G138" s="131" t="e">
        <f>SUM(AA38:AA39)/($J$32)%</f>
        <v>#DIV/0!</v>
      </c>
      <c r="H138" s="267" t="s">
        <v>162</v>
      </c>
      <c r="I138" s="267"/>
      <c r="J138" s="267"/>
      <c r="K138" s="267"/>
      <c r="L138" s="267"/>
      <c r="M138" s="267"/>
      <c r="N138" s="2" t="e">
        <f>SUM(J61:J66)/SUM(D38:E39)*1000</f>
        <v>#DIV/0!</v>
      </c>
      <c r="O138" s="48"/>
      <c r="P138" s="48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</row>
    <row r="139" spans="1:35" ht="16.5" thickBot="1">
      <c r="A139" s="252" t="s">
        <v>275</v>
      </c>
      <c r="B139" s="252"/>
      <c r="C139" s="252"/>
      <c r="D139" s="252"/>
      <c r="E139" s="252"/>
      <c r="F139" s="252"/>
      <c r="G139" s="131" t="e">
        <f>SUM(AB38:AB39)/($J$32)%</f>
        <v>#DIV/0!</v>
      </c>
      <c r="H139" s="269" t="s">
        <v>93</v>
      </c>
      <c r="I139" s="269"/>
      <c r="J139" s="269"/>
      <c r="K139" s="269"/>
      <c r="L139" s="269"/>
      <c r="M139" s="269"/>
      <c r="N139" s="52" t="e">
        <f>SUM(K61:K66)/SUM(D38:E39)*1000</f>
        <v>#DIV/0!</v>
      </c>
      <c r="O139" s="50"/>
      <c r="P139" s="50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</row>
    <row r="140" spans="1:35">
      <c r="A140" s="252" t="s">
        <v>209</v>
      </c>
      <c r="B140" s="252"/>
      <c r="C140" s="252"/>
      <c r="D140" s="252"/>
      <c r="E140" s="252"/>
      <c r="F140" s="252"/>
      <c r="G140" s="131">
        <f>SUM(AF37:AF38)-SUM(AE37:AE38)</f>
        <v>0</v>
      </c>
      <c r="H140" s="270" t="s">
        <v>271</v>
      </c>
      <c r="I140" s="271"/>
      <c r="J140" s="271"/>
      <c r="K140" s="271"/>
      <c r="L140" s="271"/>
      <c r="M140" s="271"/>
      <c r="N140" s="135" t="e">
        <f>SUM(E$56:E$57)*1000/SUM(H12:I12)</f>
        <v>#DIV/0!</v>
      </c>
      <c r="O140" s="135" t="e">
        <f>(E56/H12)*1000</f>
        <v>#DIV/0!</v>
      </c>
      <c r="P140" s="136" t="e">
        <f>(E$57/I12)*1000</f>
        <v>#DIV/0!</v>
      </c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</row>
    <row r="141" spans="1:35">
      <c r="A141" s="146"/>
      <c r="B141" s="146"/>
      <c r="C141" s="146"/>
      <c r="D141" s="146"/>
      <c r="E141" s="146"/>
      <c r="F141" s="146"/>
      <c r="G141" s="146"/>
      <c r="H141" s="272" t="s">
        <v>187</v>
      </c>
      <c r="I141" s="273"/>
      <c r="J141" s="273"/>
      <c r="K141" s="273"/>
      <c r="L141" s="273"/>
      <c r="M141" s="273"/>
      <c r="N141" s="131" t="e">
        <f>SUM(F$56:G$57)/SUM(H13:I14)*1000</f>
        <v>#DIV/0!</v>
      </c>
      <c r="O141" s="131" t="e">
        <f>(F56+G56)/(H13+H14)*1000</f>
        <v>#DIV/0!</v>
      </c>
      <c r="P141" s="137" t="e">
        <f>(F$57+G57)/(I13+I14)*1000</f>
        <v>#DIV/0!</v>
      </c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</row>
    <row r="142" spans="1:35">
      <c r="A142" s="146"/>
      <c r="B142" s="146"/>
      <c r="C142" s="146"/>
      <c r="D142" s="146"/>
      <c r="E142" s="146"/>
      <c r="F142" s="146"/>
      <c r="G142" s="146"/>
      <c r="H142" s="272" t="s">
        <v>188</v>
      </c>
      <c r="I142" s="273"/>
      <c r="J142" s="273"/>
      <c r="K142" s="273"/>
      <c r="L142" s="273"/>
      <c r="M142" s="273"/>
      <c r="N142" s="131" t="e">
        <f>SUM(H$56:H$57)/SUM(H15:I15)*1000</f>
        <v>#DIV/0!</v>
      </c>
      <c r="O142" s="131" t="e">
        <f>(H56/H15)*1000</f>
        <v>#DIV/0!</v>
      </c>
      <c r="P142" s="137" t="e">
        <f>(H$57/I15)*1000</f>
        <v>#DIV/0!</v>
      </c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</row>
    <row r="143" spans="1:35">
      <c r="A143" s="146"/>
      <c r="B143" s="146"/>
      <c r="C143" s="146"/>
      <c r="D143" s="146"/>
      <c r="E143" s="146"/>
      <c r="F143" s="146"/>
      <c r="G143" s="146"/>
      <c r="H143" s="272" t="s">
        <v>189</v>
      </c>
      <c r="I143" s="273"/>
      <c r="J143" s="273"/>
      <c r="K143" s="273"/>
      <c r="L143" s="273"/>
      <c r="M143" s="273"/>
      <c r="N143" s="131" t="e">
        <f>SUM(I$56:J$57)/SUM(H16:I17)*1000</f>
        <v>#DIV/0!</v>
      </c>
      <c r="O143" s="131" t="e">
        <f>(I56+J56)/(H16+H17)*1000</f>
        <v>#DIV/0!</v>
      </c>
      <c r="P143" s="137" t="e">
        <f>(I57+J57)/(I16+I17)*1000</f>
        <v>#DIV/0!</v>
      </c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</row>
    <row r="144" spans="1:35">
      <c r="A144" s="146"/>
      <c r="B144" s="146"/>
      <c r="C144" s="146"/>
      <c r="D144" s="146"/>
      <c r="E144" s="146"/>
      <c r="F144" s="146"/>
      <c r="G144" s="146"/>
      <c r="H144" s="272" t="s">
        <v>190</v>
      </c>
      <c r="I144" s="273"/>
      <c r="J144" s="273"/>
      <c r="K144" s="273"/>
      <c r="L144" s="273"/>
      <c r="M144" s="273"/>
      <c r="N144" s="131" t="e">
        <f>SUM(K$56:K$57)/SUM(H18:I18)*1000</f>
        <v>#DIV/0!</v>
      </c>
      <c r="O144" s="131" t="e">
        <f>(K56/H18)*1000</f>
        <v>#DIV/0!</v>
      </c>
      <c r="P144" s="137" t="e">
        <f>(K57/I18)*1000</f>
        <v>#DIV/0!</v>
      </c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</row>
    <row r="145" spans="1:35">
      <c r="A145" s="146"/>
      <c r="B145" s="146"/>
      <c r="C145" s="146"/>
      <c r="D145" s="146"/>
      <c r="E145" s="146"/>
      <c r="F145" s="146"/>
      <c r="G145" s="146"/>
      <c r="H145" s="272" t="s">
        <v>191</v>
      </c>
      <c r="I145" s="273"/>
      <c r="J145" s="273"/>
      <c r="K145" s="273"/>
      <c r="L145" s="273"/>
      <c r="M145" s="273"/>
      <c r="N145" s="131" t="e">
        <f>SUM(L$56:L$57)/SUM(H19:I19)*1000</f>
        <v>#DIV/0!</v>
      </c>
      <c r="O145" s="131" t="e">
        <f>(L56/H19)*1000</f>
        <v>#DIV/0!</v>
      </c>
      <c r="P145" s="137" t="e">
        <f>(L57/I19)*1000</f>
        <v>#DIV/0!</v>
      </c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</row>
    <row r="146" spans="1:35">
      <c r="A146" s="146"/>
      <c r="B146" s="146"/>
      <c r="C146" s="146"/>
      <c r="D146" s="146"/>
      <c r="E146" s="146"/>
      <c r="F146" s="146"/>
      <c r="G146" s="146"/>
      <c r="H146" s="272" t="s">
        <v>192</v>
      </c>
      <c r="I146" s="273"/>
      <c r="J146" s="273"/>
      <c r="K146" s="273"/>
      <c r="L146" s="273"/>
      <c r="M146" s="273"/>
      <c r="N146" s="131" t="e">
        <f>SUM(M$56:M$57)/SUM(H20:I20)*1000</f>
        <v>#DIV/0!</v>
      </c>
      <c r="O146" s="131" t="e">
        <f>(M56/H20)*1000</f>
        <v>#DIV/0!</v>
      </c>
      <c r="P146" s="137" t="e">
        <f>(M57/I20)*1000</f>
        <v>#DIV/0!</v>
      </c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</row>
    <row r="147" spans="1:35">
      <c r="A147" s="146"/>
      <c r="B147" s="146"/>
      <c r="C147" s="146"/>
      <c r="D147" s="146"/>
      <c r="E147" s="146"/>
      <c r="F147" s="146"/>
      <c r="G147" s="146"/>
      <c r="H147" s="272" t="s">
        <v>193</v>
      </c>
      <c r="I147" s="273"/>
      <c r="J147" s="273"/>
      <c r="K147" s="273"/>
      <c r="L147" s="273"/>
      <c r="M147" s="273"/>
      <c r="N147" s="131" t="e">
        <f>SUM(N$56:N$57)/SUM(H21:I21)*1000</f>
        <v>#DIV/0!</v>
      </c>
      <c r="O147" s="131" t="e">
        <f>(N56/H21)*1000</f>
        <v>#DIV/0!</v>
      </c>
      <c r="P147" s="137" t="e">
        <f>(N57/I21)*1000</f>
        <v>#DIV/0!</v>
      </c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</row>
    <row r="148" spans="1:35">
      <c r="A148" s="146"/>
      <c r="B148" s="146"/>
      <c r="C148" s="146"/>
      <c r="D148" s="146"/>
      <c r="E148" s="146"/>
      <c r="F148" s="146"/>
      <c r="G148" s="146"/>
      <c r="H148" s="272" t="s">
        <v>194</v>
      </c>
      <c r="I148" s="273"/>
      <c r="J148" s="273"/>
      <c r="K148" s="273"/>
      <c r="L148" s="273"/>
      <c r="M148" s="273"/>
      <c r="N148" s="131" t="e">
        <f>SUM(O$56:O$57)/SUM(H22:I22)*1000</f>
        <v>#DIV/0!</v>
      </c>
      <c r="O148" s="131" t="e">
        <f>(O56/H22)*1000</f>
        <v>#DIV/0!</v>
      </c>
      <c r="P148" s="137" t="e">
        <f>(O57/I22)*1000</f>
        <v>#DIV/0!</v>
      </c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</row>
    <row r="149" spans="1:35">
      <c r="A149" s="146"/>
      <c r="B149" s="146"/>
      <c r="C149" s="146"/>
      <c r="D149" s="146"/>
      <c r="E149" s="146"/>
      <c r="F149" s="146"/>
      <c r="G149" s="146"/>
      <c r="H149" s="272" t="s">
        <v>195</v>
      </c>
      <c r="I149" s="273"/>
      <c r="J149" s="273"/>
      <c r="K149" s="273"/>
      <c r="L149" s="273"/>
      <c r="M149" s="273"/>
      <c r="N149" s="131" t="e">
        <f>SUM(P$56:P$57)/SUM(H23:I23)*1000</f>
        <v>#DIV/0!</v>
      </c>
      <c r="O149" s="131" t="e">
        <f>(P56/H23)*1000</f>
        <v>#DIV/0!</v>
      </c>
      <c r="P149" s="137" t="e">
        <f>(P57/I23)*1000</f>
        <v>#DIV/0!</v>
      </c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</row>
    <row r="150" spans="1:35">
      <c r="A150" s="146"/>
      <c r="B150" s="146"/>
      <c r="C150" s="146"/>
      <c r="D150" s="146"/>
      <c r="E150" s="146"/>
      <c r="F150" s="146"/>
      <c r="G150" s="146"/>
      <c r="H150" s="272" t="s">
        <v>196</v>
      </c>
      <c r="I150" s="273"/>
      <c r="J150" s="273"/>
      <c r="K150" s="273"/>
      <c r="L150" s="273"/>
      <c r="M150" s="273"/>
      <c r="N150" s="131" t="e">
        <f>SUM(Q$56:Q$57)/SUM(H24:I24)*1000</f>
        <v>#DIV/0!</v>
      </c>
      <c r="O150" s="131" t="e">
        <f>(Q56/H24)*1000</f>
        <v>#DIV/0!</v>
      </c>
      <c r="P150" s="137" t="e">
        <f>(Q57/I24)*1000</f>
        <v>#DIV/0!</v>
      </c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</row>
    <row r="151" spans="1:35">
      <c r="A151" s="146"/>
      <c r="B151" s="146"/>
      <c r="C151" s="146"/>
      <c r="D151" s="146"/>
      <c r="E151" s="146"/>
      <c r="F151" s="146"/>
      <c r="G151" s="146"/>
      <c r="H151" s="272" t="s">
        <v>197</v>
      </c>
      <c r="I151" s="273"/>
      <c r="J151" s="273"/>
      <c r="K151" s="273"/>
      <c r="L151" s="273"/>
      <c r="M151" s="273"/>
      <c r="N151" s="131" t="e">
        <f>SUM(R$56:R$57)/SUM(H25:I25)*1000</f>
        <v>#DIV/0!</v>
      </c>
      <c r="O151" s="131" t="e">
        <f>(R56/H25)*1000</f>
        <v>#DIV/0!</v>
      </c>
      <c r="P151" s="137" t="e">
        <f>(R57/I25)*1000</f>
        <v>#DIV/0!</v>
      </c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</row>
    <row r="152" spans="1:35">
      <c r="A152" s="146"/>
      <c r="B152" s="146"/>
      <c r="C152" s="146"/>
      <c r="D152" s="146"/>
      <c r="E152" s="146"/>
      <c r="F152" s="146"/>
      <c r="G152" s="146"/>
      <c r="H152" s="272" t="s">
        <v>198</v>
      </c>
      <c r="I152" s="273"/>
      <c r="J152" s="273"/>
      <c r="K152" s="273"/>
      <c r="L152" s="273"/>
      <c r="M152" s="273"/>
      <c r="N152" s="131" t="e">
        <f>SUM(S$56:S$57)/SUM(H26:I26)*1000</f>
        <v>#DIV/0!</v>
      </c>
      <c r="O152" s="131" t="e">
        <f>(S56/H26)*1000</f>
        <v>#DIV/0!</v>
      </c>
      <c r="P152" s="137" t="e">
        <f>(S57/I26)*1000</f>
        <v>#DIV/0!</v>
      </c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</row>
    <row r="153" spans="1:35">
      <c r="A153" s="146"/>
      <c r="B153" s="146"/>
      <c r="C153" s="146"/>
      <c r="D153" s="146"/>
      <c r="E153" s="146"/>
      <c r="F153" s="146"/>
      <c r="G153" s="146"/>
      <c r="H153" s="272" t="s">
        <v>199</v>
      </c>
      <c r="I153" s="273"/>
      <c r="J153" s="273"/>
      <c r="K153" s="273"/>
      <c r="L153" s="273"/>
      <c r="M153" s="273"/>
      <c r="N153" s="131" t="e">
        <f>SUM(T$56:T$57)/SUM(H27:I27)*1000</f>
        <v>#DIV/0!</v>
      </c>
      <c r="O153" s="131" t="e">
        <f>(T56/H27)*1000</f>
        <v>#DIV/0!</v>
      </c>
      <c r="P153" s="137" t="e">
        <f>(T57/I27)*1000</f>
        <v>#DIV/0!</v>
      </c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</row>
    <row r="154" spans="1:35">
      <c r="A154" s="146"/>
      <c r="B154" s="146"/>
      <c r="C154" s="146"/>
      <c r="D154" s="146"/>
      <c r="E154" s="146"/>
      <c r="F154" s="146"/>
      <c r="G154" s="146"/>
      <c r="H154" s="272" t="s">
        <v>200</v>
      </c>
      <c r="I154" s="273"/>
      <c r="J154" s="273"/>
      <c r="K154" s="273"/>
      <c r="L154" s="273"/>
      <c r="M154" s="273"/>
      <c r="N154" s="131" t="e">
        <f>SUM(U$56:U$57)/SUM(H28:I28)*1000</f>
        <v>#DIV/0!</v>
      </c>
      <c r="O154" s="131" t="e">
        <f>(U56/H28)*1000</f>
        <v>#DIV/0!</v>
      </c>
      <c r="P154" s="137" t="e">
        <f>(U57/I28)*1000</f>
        <v>#DIV/0!</v>
      </c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</row>
    <row r="155" spans="1:35">
      <c r="A155" s="146"/>
      <c r="B155" s="146"/>
      <c r="C155" s="146"/>
      <c r="D155" s="146"/>
      <c r="E155" s="146"/>
      <c r="F155" s="146"/>
      <c r="G155" s="146"/>
      <c r="H155" s="272" t="s">
        <v>201</v>
      </c>
      <c r="I155" s="273"/>
      <c r="J155" s="273"/>
      <c r="K155" s="273"/>
      <c r="L155" s="273"/>
      <c r="M155" s="273"/>
      <c r="N155" s="131" t="e">
        <f>SUM(V$56:V$57)/SUM(H29:I29)*1000</f>
        <v>#DIV/0!</v>
      </c>
      <c r="O155" s="131" t="e">
        <f>(V56/H29)*1000</f>
        <v>#DIV/0!</v>
      </c>
      <c r="P155" s="137" t="e">
        <f>(V57/I29)*1000</f>
        <v>#DIV/0!</v>
      </c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</row>
    <row r="156" spans="1:35">
      <c r="A156" s="146"/>
      <c r="B156" s="146"/>
      <c r="C156" s="146"/>
      <c r="D156" s="146"/>
      <c r="E156" s="146"/>
      <c r="F156" s="146"/>
      <c r="G156" s="146"/>
      <c r="H156" s="272" t="s">
        <v>202</v>
      </c>
      <c r="I156" s="273"/>
      <c r="J156" s="273"/>
      <c r="K156" s="273"/>
      <c r="L156" s="273"/>
      <c r="M156" s="273"/>
      <c r="N156" s="131" t="e">
        <f>SUM(W$56:W$57)/SUM(H30:I30)*1000</f>
        <v>#DIV/0!</v>
      </c>
      <c r="O156" s="131" t="e">
        <f>(W56/H30)*1000</f>
        <v>#DIV/0!</v>
      </c>
      <c r="P156" s="137" t="e">
        <f>(W57/I30)*1000</f>
        <v>#DIV/0!</v>
      </c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</row>
    <row r="157" spans="1:35" ht="16.5" thickBot="1">
      <c r="A157" s="146"/>
      <c r="B157" s="146"/>
      <c r="C157" s="146"/>
      <c r="D157" s="146"/>
      <c r="E157" s="146"/>
      <c r="F157" s="146"/>
      <c r="G157" s="146"/>
      <c r="H157" s="274" t="s">
        <v>203</v>
      </c>
      <c r="I157" s="275"/>
      <c r="J157" s="275"/>
      <c r="K157" s="275"/>
      <c r="L157" s="275"/>
      <c r="M157" s="275"/>
      <c r="N157" s="138" t="e">
        <f>SUM(X$56:X$57)/SUM(H31:I31)*1000</f>
        <v>#DIV/0!</v>
      </c>
      <c r="O157" s="138" t="e">
        <f>(X56/H31)*1000</f>
        <v>#DIV/0!</v>
      </c>
      <c r="P157" s="139" t="e">
        <f>(X57/I31)*1000</f>
        <v>#DIV/0!</v>
      </c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</row>
    <row r="158" spans="1:35">
      <c r="A158" s="146"/>
      <c r="B158" s="146"/>
      <c r="C158" s="146"/>
      <c r="D158" s="146"/>
      <c r="E158" s="146"/>
      <c r="F158" s="146"/>
      <c r="G158" s="146"/>
      <c r="H158" s="276" t="s">
        <v>210</v>
      </c>
      <c r="I158" s="277"/>
      <c r="J158" s="277"/>
      <c r="K158" s="277"/>
      <c r="L158" s="277"/>
      <c r="M158" s="278"/>
      <c r="N158" s="53" t="s">
        <v>205</v>
      </c>
      <c r="O158" s="53" t="s">
        <v>206</v>
      </c>
      <c r="P158" s="53" t="s">
        <v>207</v>
      </c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</row>
    <row r="159" spans="1:35" ht="19.5" customHeight="1">
      <c r="A159" s="146"/>
      <c r="B159" s="146"/>
      <c r="C159" s="146"/>
      <c r="D159" s="146"/>
      <c r="E159" s="146"/>
      <c r="F159" s="146"/>
      <c r="G159" s="146"/>
      <c r="H159" s="273" t="s">
        <v>208</v>
      </c>
      <c r="I159" s="273"/>
      <c r="J159" s="273"/>
      <c r="K159" s="273"/>
      <c r="L159" s="273"/>
      <c r="M159" s="273"/>
      <c r="N159" s="131" t="e">
        <f>SUM(C$61:C$66)/SUM($C$56:$E$57)%</f>
        <v>#DIV/0!</v>
      </c>
      <c r="O159" s="131" t="e">
        <f>SUM(C$61:C$62,C$64:C$65)/SUM($C$56:$D$57)%</f>
        <v>#DIV/0!</v>
      </c>
      <c r="P159" s="131" t="e">
        <f>SUM(C$61+C$64)/SUM($C$56:$C$57)%</f>
        <v>#DIV/0!</v>
      </c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</row>
    <row r="160" spans="1:35">
      <c r="A160" s="146"/>
      <c r="B160" s="146"/>
      <c r="C160" s="146"/>
      <c r="D160" s="146"/>
      <c r="E160" s="146"/>
      <c r="F160" s="146"/>
      <c r="G160" s="146"/>
      <c r="H160" s="273" t="s">
        <v>211</v>
      </c>
      <c r="I160" s="273"/>
      <c r="J160" s="273"/>
      <c r="K160" s="273"/>
      <c r="L160" s="273"/>
      <c r="M160" s="273"/>
      <c r="N160" s="131" t="e">
        <f>SUM(D$61:D$66)/SUM($C$56:$E$57)%</f>
        <v>#DIV/0!</v>
      </c>
      <c r="O160" s="131" t="e">
        <f>SUM(D$61:D$62,D$64:D$65)/SUM($C$56:$D$57)%</f>
        <v>#DIV/0!</v>
      </c>
      <c r="P160" s="131" t="e">
        <f>SUM(D$61+D$64)/SUM($C$56:$C$57)%</f>
        <v>#DIV/0!</v>
      </c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</row>
    <row r="161" spans="1:35">
      <c r="A161" s="146"/>
      <c r="B161" s="146"/>
      <c r="C161" s="146"/>
      <c r="D161" s="146"/>
      <c r="E161" s="146"/>
      <c r="F161" s="146"/>
      <c r="G161" s="146"/>
      <c r="H161" s="273" t="s">
        <v>212</v>
      </c>
      <c r="I161" s="273"/>
      <c r="J161" s="273"/>
      <c r="K161" s="273"/>
      <c r="L161" s="273"/>
      <c r="M161" s="273"/>
      <c r="N161" s="131" t="e">
        <f>SUM(E$61:E$66)/SUM($C$56:$E$57)%</f>
        <v>#DIV/0!</v>
      </c>
      <c r="O161" s="131" t="e">
        <f>SUM(E$61:E$62,E$64:E$65)/SUM($C$56:$D$57)%</f>
        <v>#DIV/0!</v>
      </c>
      <c r="P161" s="131" t="e">
        <f>SUM(E$61+E$64)/SUM($C$56:$C$57)%</f>
        <v>#DIV/0!</v>
      </c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</row>
    <row r="162" spans="1:35">
      <c r="A162" s="146"/>
      <c r="B162" s="146"/>
      <c r="C162" s="146"/>
      <c r="D162" s="146"/>
      <c r="E162" s="146"/>
      <c r="F162" s="146"/>
      <c r="G162" s="146"/>
      <c r="H162" s="273" t="s">
        <v>213</v>
      </c>
      <c r="I162" s="273"/>
      <c r="J162" s="273"/>
      <c r="K162" s="273"/>
      <c r="L162" s="273"/>
      <c r="M162" s="273"/>
      <c r="N162" s="131" t="e">
        <f>SUM(F$61:F$66)/SUM($C$56:$E$57)%</f>
        <v>#DIV/0!</v>
      </c>
      <c r="O162" s="131" t="e">
        <f>SUM(F$61:F$62,F$64:F$65)/SUM($C$56:$D$57)%</f>
        <v>#DIV/0!</v>
      </c>
      <c r="P162" s="131" t="e">
        <f>SUM(F$61+F$64)/SUM($C$56:$C$57)%</f>
        <v>#DIV/0!</v>
      </c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</row>
    <row r="163" spans="1:35">
      <c r="A163" s="146"/>
      <c r="B163" s="146"/>
      <c r="C163" s="146"/>
      <c r="D163" s="146"/>
      <c r="E163" s="146"/>
      <c r="F163" s="146"/>
      <c r="G163" s="146"/>
      <c r="H163" s="273" t="s">
        <v>214</v>
      </c>
      <c r="I163" s="273"/>
      <c r="J163" s="273"/>
      <c r="K163" s="273"/>
      <c r="L163" s="273"/>
      <c r="M163" s="273"/>
      <c r="N163" s="131" t="e">
        <f>SUM(G$61:G$66)/SUM($C$56:$E$57)%</f>
        <v>#DIV/0!</v>
      </c>
      <c r="O163" s="131" t="e">
        <f>SUM(G$61:G$62,G$64:G$65)/SUM($C$56:$D$57)%</f>
        <v>#DIV/0!</v>
      </c>
      <c r="P163" s="131" t="e">
        <f>SUM(G$61+G$64)/SUM($C$56:$C$57)%</f>
        <v>#DIV/0!</v>
      </c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</row>
    <row r="164" spans="1:35">
      <c r="A164" s="146"/>
      <c r="B164" s="146"/>
      <c r="C164" s="146"/>
      <c r="D164" s="146"/>
      <c r="E164" s="146"/>
      <c r="F164" s="146"/>
      <c r="G164" s="146"/>
      <c r="H164" s="273" t="s">
        <v>215</v>
      </c>
      <c r="I164" s="273"/>
      <c r="J164" s="273"/>
      <c r="K164" s="273"/>
      <c r="L164" s="273"/>
      <c r="M164" s="273"/>
      <c r="N164" s="131" t="e">
        <f>SUM(H$61:H$66)/SUM($C$56:$E$57)%</f>
        <v>#DIV/0!</v>
      </c>
      <c r="O164" s="131" t="e">
        <f>SUM(H$61:H$62,H$64:H$65)/SUM($C$56:$D$57)%</f>
        <v>#DIV/0!</v>
      </c>
      <c r="P164" s="131" t="e">
        <f>SUM(H$61+H$64)/SUM($C$56:$C$57)%</f>
        <v>#DIV/0!</v>
      </c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</row>
    <row r="165" spans="1:35">
      <c r="A165" s="146"/>
      <c r="B165" s="146"/>
      <c r="C165" s="146"/>
      <c r="D165" s="146"/>
      <c r="E165" s="146"/>
      <c r="F165" s="146"/>
      <c r="G165" s="146"/>
      <c r="H165" s="273" t="s">
        <v>216</v>
      </c>
      <c r="I165" s="273"/>
      <c r="J165" s="273"/>
      <c r="K165" s="273"/>
      <c r="L165" s="273"/>
      <c r="M165" s="273"/>
      <c r="N165" s="131" t="e">
        <f>SUM(I$61:I$66)/SUM($C$56:$E$57)%</f>
        <v>#DIV/0!</v>
      </c>
      <c r="O165" s="131" t="e">
        <f>SUM(I$61:I$62,I$64:I$65)/SUM($C$56:$D$57)%</f>
        <v>#DIV/0!</v>
      </c>
      <c r="P165" s="131" t="e">
        <f>SUM(I$61+I$64)/SUM($C$56:$C$57)%</f>
        <v>#DIV/0!</v>
      </c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</row>
    <row r="166" spans="1:35">
      <c r="A166" s="146"/>
      <c r="B166" s="146"/>
      <c r="C166" s="146"/>
      <c r="D166" s="146"/>
      <c r="E166" s="146"/>
      <c r="F166" s="146"/>
      <c r="G166" s="146"/>
      <c r="H166" s="273" t="s">
        <v>217</v>
      </c>
      <c r="I166" s="273"/>
      <c r="J166" s="273"/>
      <c r="K166" s="273"/>
      <c r="L166" s="273"/>
      <c r="M166" s="273"/>
      <c r="N166" s="131" t="e">
        <f>SUM(J$61:J$66)/SUM($C$56:$E$57)%</f>
        <v>#DIV/0!</v>
      </c>
      <c r="O166" s="131" t="e">
        <f>SUM(J$61:J$62,J$64:J$65)/SUM($C$56:$D$57)%</f>
        <v>#DIV/0!</v>
      </c>
      <c r="P166" s="131" t="e">
        <f>SUM(J$61+J$64)/SUM($C$56:$C$57)%</f>
        <v>#DIV/0!</v>
      </c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</row>
    <row r="167" spans="1:35">
      <c r="A167" s="146"/>
      <c r="B167" s="146"/>
      <c r="C167" s="146"/>
      <c r="D167" s="146"/>
      <c r="E167" s="146"/>
      <c r="F167" s="146"/>
      <c r="G167" s="146"/>
      <c r="H167" s="273" t="s">
        <v>218</v>
      </c>
      <c r="I167" s="273"/>
      <c r="J167" s="273"/>
      <c r="K167" s="273"/>
      <c r="L167" s="273"/>
      <c r="M167" s="273"/>
      <c r="N167" s="131" t="e">
        <f>SUM(K$61:K$66)/SUM($C$56:$E$57)%</f>
        <v>#DIV/0!</v>
      </c>
      <c r="O167" s="131" t="e">
        <f>SUM(K$61:K$62,K$64:K$65)/SUM($C$56:$D$57)%</f>
        <v>#DIV/0!</v>
      </c>
      <c r="P167" s="131" t="e">
        <f>SUM(K$61+K$64)/SUM($C$56:$C$57)%</f>
        <v>#DIV/0!</v>
      </c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</row>
    <row r="168" spans="1:3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</row>
    <row r="169" spans="1:3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</row>
    <row r="170" spans="1:3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</row>
    <row r="171" spans="1:3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</row>
    <row r="172" spans="1:3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</row>
    <row r="173" spans="1:3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</row>
    <row r="174" spans="1:3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</row>
    <row r="175" spans="1:3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</row>
    <row r="176" spans="1:3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</row>
    <row r="177" spans="1:3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</row>
    <row r="178" spans="1:3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</row>
    <row r="179" spans="1:3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</row>
  </sheetData>
  <sheetProtection algorithmName="SHA-512" hashValue="GuhK2eqFeimP7EuQqD2XtM+wpmJ+XFIccikA0AXLRMcfeeNQCDNFjAkZs0xhg/A1+bu+d5RlBKmaTuHXO8ufXA==" saltValue="qlmerJAgP6+FSWGys6p+7g==" spinCount="100000" sheet="1" objects="1" scenarios="1"/>
  <protectedRanges>
    <protectedRange password="CE28" sqref="D11:D14 D24:D31 G11:G14 G24:G31" name="Range2_1"/>
    <protectedRange password="CE28" sqref="F63:G63 F65:G66 I63 I65:I66" name="Range7"/>
  </protectedRanges>
  <mergeCells count="195">
    <mergeCell ref="H167:M167"/>
    <mergeCell ref="H162:M162"/>
    <mergeCell ref="H163:M163"/>
    <mergeCell ref="H164:M164"/>
    <mergeCell ref="H144:M144"/>
    <mergeCell ref="H145:M145"/>
    <mergeCell ref="H146:M146"/>
    <mergeCell ref="H165:M165"/>
    <mergeCell ref="H166:M166"/>
    <mergeCell ref="H156:M156"/>
    <mergeCell ref="H157:M157"/>
    <mergeCell ref="H158:M158"/>
    <mergeCell ref="H159:M159"/>
    <mergeCell ref="H160:M160"/>
    <mergeCell ref="H161:M161"/>
    <mergeCell ref="H153:M153"/>
    <mergeCell ref="H154:M154"/>
    <mergeCell ref="H155:M155"/>
    <mergeCell ref="H141:M141"/>
    <mergeCell ref="H142:M142"/>
    <mergeCell ref="H143:M143"/>
    <mergeCell ref="H150:M150"/>
    <mergeCell ref="H151:M151"/>
    <mergeCell ref="H152:M152"/>
    <mergeCell ref="A138:F138"/>
    <mergeCell ref="H138:M138"/>
    <mergeCell ref="A139:F139"/>
    <mergeCell ref="H139:M139"/>
    <mergeCell ref="H140:M140"/>
    <mergeCell ref="H147:M147"/>
    <mergeCell ref="H148:M148"/>
    <mergeCell ref="H149:M149"/>
    <mergeCell ref="A140:F140"/>
    <mergeCell ref="A135:F135"/>
    <mergeCell ref="H135:M135"/>
    <mergeCell ref="A136:F136"/>
    <mergeCell ref="H136:M136"/>
    <mergeCell ref="A137:F137"/>
    <mergeCell ref="H137:M137"/>
    <mergeCell ref="A132:F132"/>
    <mergeCell ref="H132:M132"/>
    <mergeCell ref="A133:F133"/>
    <mergeCell ref="H133:M133"/>
    <mergeCell ref="A134:F134"/>
    <mergeCell ref="H134:M134"/>
    <mergeCell ref="A129:F129"/>
    <mergeCell ref="A130:F130"/>
    <mergeCell ref="A131:F131"/>
    <mergeCell ref="H131:M131"/>
    <mergeCell ref="A126:F126"/>
    <mergeCell ref="H126:M126"/>
    <mergeCell ref="A127:F127"/>
    <mergeCell ref="H127:M127"/>
    <mergeCell ref="A128:F128"/>
    <mergeCell ref="H128:M128"/>
    <mergeCell ref="H129:M129"/>
    <mergeCell ref="H130:P130"/>
    <mergeCell ref="A123:F123"/>
    <mergeCell ref="H123:M123"/>
    <mergeCell ref="A124:F124"/>
    <mergeCell ref="H124:M124"/>
    <mergeCell ref="A125:F125"/>
    <mergeCell ref="H125:M125"/>
    <mergeCell ref="A120:F120"/>
    <mergeCell ref="A121:F121"/>
    <mergeCell ref="H121:M121"/>
    <mergeCell ref="A122:F122"/>
    <mergeCell ref="H122:M122"/>
    <mergeCell ref="H119:P120"/>
    <mergeCell ref="A117:F117"/>
    <mergeCell ref="H117:M117"/>
    <mergeCell ref="A118:F118"/>
    <mergeCell ref="H118:M118"/>
    <mergeCell ref="A119:F119"/>
    <mergeCell ref="A114:F114"/>
    <mergeCell ref="H114:M114"/>
    <mergeCell ref="A115:F115"/>
    <mergeCell ref="H115:M115"/>
    <mergeCell ref="A116:F116"/>
    <mergeCell ref="H116:M116"/>
    <mergeCell ref="A110:F110"/>
    <mergeCell ref="H110:M110"/>
    <mergeCell ref="A111:F111"/>
    <mergeCell ref="A113:F113"/>
    <mergeCell ref="H113:M113"/>
    <mergeCell ref="A112:F112"/>
    <mergeCell ref="H111:M112"/>
    <mergeCell ref="A107:F107"/>
    <mergeCell ref="H107:M107"/>
    <mergeCell ref="A108:F108"/>
    <mergeCell ref="H108:M108"/>
    <mergeCell ref="A109:F109"/>
    <mergeCell ref="H109:M109"/>
    <mergeCell ref="A104:F104"/>
    <mergeCell ref="H104:M104"/>
    <mergeCell ref="A105:F105"/>
    <mergeCell ref="H105:M105"/>
    <mergeCell ref="A106:F106"/>
    <mergeCell ref="H106:M106"/>
    <mergeCell ref="A96:E96"/>
    <mergeCell ref="H96:L96"/>
    <mergeCell ref="A102:F102"/>
    <mergeCell ref="H102:M102"/>
    <mergeCell ref="A103:F103"/>
    <mergeCell ref="H103:M103"/>
    <mergeCell ref="A93:E93"/>
    <mergeCell ref="H93:L93"/>
    <mergeCell ref="A94:E94"/>
    <mergeCell ref="H94:L94"/>
    <mergeCell ref="A95:E95"/>
    <mergeCell ref="H95:L95"/>
    <mergeCell ref="H97:L97"/>
    <mergeCell ref="A90:E90"/>
    <mergeCell ref="H90:L90"/>
    <mergeCell ref="A91:E91"/>
    <mergeCell ref="H91:L91"/>
    <mergeCell ref="A92:E92"/>
    <mergeCell ref="H92:L92"/>
    <mergeCell ref="A88:E88"/>
    <mergeCell ref="H88:L88"/>
    <mergeCell ref="A89:E89"/>
    <mergeCell ref="H89:L89"/>
    <mergeCell ref="A70:A74"/>
    <mergeCell ref="A75:A79"/>
    <mergeCell ref="A81:N83"/>
    <mergeCell ref="A85:E85"/>
    <mergeCell ref="H85:L85"/>
    <mergeCell ref="A86:E86"/>
    <mergeCell ref="H86:L86"/>
    <mergeCell ref="A64:A66"/>
    <mergeCell ref="A68:K68"/>
    <mergeCell ref="F42:G42"/>
    <mergeCell ref="H42:I42"/>
    <mergeCell ref="J42:K42"/>
    <mergeCell ref="A50:F50"/>
    <mergeCell ref="A52:A53"/>
    <mergeCell ref="A87:E87"/>
    <mergeCell ref="H87:L87"/>
    <mergeCell ref="U42:V42"/>
    <mergeCell ref="W42:X42"/>
    <mergeCell ref="S43:T43"/>
    <mergeCell ref="S44:T44"/>
    <mergeCell ref="S45:T45"/>
    <mergeCell ref="A54:A55"/>
    <mergeCell ref="A56:A57"/>
    <mergeCell ref="A59:K59"/>
    <mergeCell ref="A61:A63"/>
    <mergeCell ref="A41:E41"/>
    <mergeCell ref="B42:C42"/>
    <mergeCell ref="D42:E42"/>
    <mergeCell ref="U35:X35"/>
    <mergeCell ref="Y35:Z36"/>
    <mergeCell ref="AA35:AB36"/>
    <mergeCell ref="AD35:AF35"/>
    <mergeCell ref="F36:G36"/>
    <mergeCell ref="H36:I36"/>
    <mergeCell ref="J36:K36"/>
    <mergeCell ref="L36:L37"/>
    <mergeCell ref="M36:M37"/>
    <mergeCell ref="N36:N37"/>
    <mergeCell ref="S36:S37"/>
    <mergeCell ref="T36:T37"/>
    <mergeCell ref="U36:U37"/>
    <mergeCell ref="V36:X36"/>
    <mergeCell ref="Y42:Z42"/>
    <mergeCell ref="AB42:AC42"/>
    <mergeCell ref="AE42:AF42"/>
    <mergeCell ref="L42:M42"/>
    <mergeCell ref="N42:O42"/>
    <mergeCell ref="P42:Q42"/>
    <mergeCell ref="R42:T42"/>
    <mergeCell ref="AH42:AI42"/>
    <mergeCell ref="N111:N112"/>
    <mergeCell ref="O111:O112"/>
    <mergeCell ref="P111:P112"/>
    <mergeCell ref="A2:C2"/>
    <mergeCell ref="A7:J7"/>
    <mergeCell ref="B8:D8"/>
    <mergeCell ref="E8:G8"/>
    <mergeCell ref="H8:J8"/>
    <mergeCell ref="C9:D9"/>
    <mergeCell ref="F9:G9"/>
    <mergeCell ref="I9:J9"/>
    <mergeCell ref="A34:K34"/>
    <mergeCell ref="A35:A37"/>
    <mergeCell ref="B35:C36"/>
    <mergeCell ref="D35:E36"/>
    <mergeCell ref="F35:K35"/>
    <mergeCell ref="L35:T35"/>
    <mergeCell ref="O36:O37"/>
    <mergeCell ref="P36:P37"/>
    <mergeCell ref="Q36:Q37"/>
    <mergeCell ref="R36:R37"/>
    <mergeCell ref="S46:T46"/>
    <mergeCell ref="S47:T47"/>
  </mergeCells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Option Button 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" name="Option Button 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" r:id="rId6" name="Option Button 4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7" name="Option Button 5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8" name="Option Button 6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9" name="Option Button 7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0" name="Option Button 8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1" name="Option Button 9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2" name="Option Button 10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3" name="Option Button 1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4" name="Option Button 12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5" name="Option Button 13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6" name="Option Button 14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7" name="Option Button 15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8" name="Option Button 16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9" name="Option Button 17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20" name="Option Button 18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21" name="Option Button 19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22" name="Option Button 20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23" name="Option Button 2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24" name="Option Button 2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I179"/>
  <sheetViews>
    <sheetView rightToLeft="1" topLeftCell="A112" zoomScale="96" zoomScaleNormal="96" workbookViewId="0">
      <selection activeCell="G123" sqref="G123"/>
    </sheetView>
  </sheetViews>
  <sheetFormatPr defaultColWidth="9" defaultRowHeight="15.75"/>
  <cols>
    <col min="1" max="1" width="15" style="40" customWidth="1"/>
    <col min="2" max="2" width="12.140625" style="40" customWidth="1"/>
    <col min="3" max="3" width="18.7109375" style="40" customWidth="1"/>
    <col min="4" max="4" width="12.42578125" style="40" customWidth="1"/>
    <col min="5" max="5" width="8.7109375" style="40" customWidth="1"/>
    <col min="6" max="6" width="8.140625" style="40" customWidth="1"/>
    <col min="7" max="7" width="10.28515625" style="40" customWidth="1"/>
    <col min="8" max="8" width="8.42578125" style="40" customWidth="1"/>
    <col min="9" max="9" width="9.140625" style="40" customWidth="1"/>
    <col min="10" max="10" width="10" style="40" customWidth="1"/>
    <col min="11" max="11" width="8.42578125" style="40" customWidth="1"/>
    <col min="12" max="12" width="18.7109375" style="40" customWidth="1"/>
    <col min="13" max="13" width="8.7109375" style="40" customWidth="1"/>
    <col min="14" max="14" width="10" style="40" customWidth="1"/>
    <col min="15" max="15" width="9.7109375" style="40" customWidth="1"/>
    <col min="16" max="16" width="10.140625" style="40" customWidth="1"/>
    <col min="17" max="17" width="9" style="40"/>
    <col min="18" max="18" width="8.140625" style="40" customWidth="1"/>
    <col min="19" max="28" width="9" style="40"/>
    <col min="29" max="29" width="7.5703125" style="40" customWidth="1"/>
    <col min="30" max="16384" width="9" style="40"/>
  </cols>
  <sheetData>
    <row r="1" spans="1:35" ht="16.5" thickBot="1">
      <c r="A1" s="63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</row>
    <row r="2" spans="1:35" ht="16.5" thickBot="1">
      <c r="A2" s="174" t="s">
        <v>0</v>
      </c>
      <c r="B2" s="175"/>
      <c r="C2" s="176"/>
      <c r="D2" s="146"/>
      <c r="E2" s="146"/>
      <c r="F2" s="54" t="s">
        <v>1</v>
      </c>
      <c r="G2" s="54"/>
      <c r="H2" s="54"/>
      <c r="I2" s="54"/>
      <c r="J2" s="54"/>
      <c r="K2" s="54"/>
      <c r="L2" s="54"/>
      <c r="M2" s="54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</row>
    <row r="3" spans="1:35" ht="57.75" customHeight="1">
      <c r="A3" s="3" t="s">
        <v>2</v>
      </c>
      <c r="B3" s="22" t="s">
        <v>3</v>
      </c>
      <c r="C3" s="23" t="s">
        <v>4</v>
      </c>
      <c r="D3" s="146"/>
      <c r="E3" s="55"/>
      <c r="F3" s="54"/>
      <c r="G3" s="54"/>
      <c r="H3" s="54"/>
      <c r="I3" s="54"/>
      <c r="J3" s="54"/>
      <c r="K3" s="54"/>
      <c r="L3" s="54"/>
      <c r="M3" s="54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</row>
    <row r="4" spans="1:35">
      <c r="A4" s="20" t="s">
        <v>5</v>
      </c>
      <c r="B4" s="158"/>
      <c r="C4" s="158"/>
      <c r="D4" s="146"/>
      <c r="E4" s="55"/>
      <c r="F4" s="54"/>
      <c r="G4" s="54"/>
      <c r="H4" s="54"/>
      <c r="I4" s="54"/>
      <c r="J4" s="54"/>
      <c r="K4" s="54"/>
      <c r="L4" s="54"/>
      <c r="M4" s="54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</row>
    <row r="5" spans="1:35" ht="16.5" thickBot="1">
      <c r="A5" s="4" t="s">
        <v>6</v>
      </c>
      <c r="B5" s="158"/>
      <c r="C5" s="158"/>
      <c r="D5" s="146"/>
      <c r="E5" s="146"/>
      <c r="F5" s="54"/>
      <c r="G5" s="54"/>
      <c r="H5" s="54"/>
      <c r="I5" s="54"/>
      <c r="J5" s="54"/>
      <c r="K5" s="54"/>
      <c r="L5" s="54"/>
      <c r="M5" s="54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</row>
    <row r="6" spans="1:35" ht="12" customHeight="1" thickBo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</row>
    <row r="7" spans="1:35" ht="32.25" customHeight="1" thickBot="1">
      <c r="A7" s="177" t="s">
        <v>7</v>
      </c>
      <c r="B7" s="178"/>
      <c r="C7" s="178"/>
      <c r="D7" s="178"/>
      <c r="E7" s="178"/>
      <c r="F7" s="178"/>
      <c r="G7" s="178"/>
      <c r="H7" s="178"/>
      <c r="I7" s="178"/>
      <c r="J7" s="179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</row>
    <row r="8" spans="1:35">
      <c r="A8" s="5" t="s">
        <v>8</v>
      </c>
      <c r="B8" s="180" t="s">
        <v>5</v>
      </c>
      <c r="C8" s="181"/>
      <c r="D8" s="182"/>
      <c r="E8" s="180" t="s">
        <v>6</v>
      </c>
      <c r="F8" s="181"/>
      <c r="G8" s="182"/>
      <c r="H8" s="180" t="s">
        <v>9</v>
      </c>
      <c r="I8" s="181"/>
      <c r="J8" s="183"/>
      <c r="K8" s="146"/>
      <c r="L8" s="55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</row>
    <row r="9" spans="1:35" ht="16.5" thickBot="1">
      <c r="A9" s="6" t="s">
        <v>10</v>
      </c>
      <c r="B9" s="7" t="s">
        <v>11</v>
      </c>
      <c r="C9" s="184" t="s">
        <v>12</v>
      </c>
      <c r="D9" s="185"/>
      <c r="E9" s="7" t="s">
        <v>11</v>
      </c>
      <c r="F9" s="184" t="s">
        <v>12</v>
      </c>
      <c r="G9" s="185"/>
      <c r="H9" s="7" t="s">
        <v>11</v>
      </c>
      <c r="I9" s="184" t="s">
        <v>12</v>
      </c>
      <c r="J9" s="186"/>
      <c r="K9" s="55"/>
      <c r="L9" s="55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</row>
    <row r="10" spans="1:35">
      <c r="A10" s="39" t="s">
        <v>263</v>
      </c>
      <c r="B10" s="158"/>
      <c r="C10" s="158"/>
      <c r="D10" s="91"/>
      <c r="E10" s="158"/>
      <c r="F10" s="158"/>
      <c r="G10" s="91"/>
      <c r="H10" s="111">
        <f>B10+E10</f>
        <v>0</v>
      </c>
      <c r="I10" s="110">
        <f t="shared" ref="H10:J31" si="0">C10+F10</f>
        <v>0</v>
      </c>
      <c r="J10" s="112"/>
      <c r="K10" s="146"/>
      <c r="L10" s="55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</row>
    <row r="11" spans="1:35">
      <c r="A11" s="39" t="s">
        <v>186</v>
      </c>
      <c r="B11" s="158"/>
      <c r="C11" s="158"/>
      <c r="D11" s="8"/>
      <c r="E11" s="158"/>
      <c r="F11" s="158"/>
      <c r="G11" s="8"/>
      <c r="H11" s="113">
        <f t="shared" si="0"/>
        <v>0</v>
      </c>
      <c r="I11" s="113">
        <f t="shared" si="0"/>
        <v>0</v>
      </c>
      <c r="J11" s="114"/>
      <c r="K11" s="146"/>
      <c r="L11" s="146"/>
      <c r="M11" s="55"/>
      <c r="N11" s="55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</row>
    <row r="12" spans="1:35">
      <c r="A12" s="11" t="s">
        <v>269</v>
      </c>
      <c r="B12" s="158"/>
      <c r="C12" s="158"/>
      <c r="D12" s="8"/>
      <c r="E12" s="158"/>
      <c r="F12" s="158"/>
      <c r="G12" s="8"/>
      <c r="H12" s="113">
        <f t="shared" si="0"/>
        <v>0</v>
      </c>
      <c r="I12" s="113">
        <f t="shared" si="0"/>
        <v>0</v>
      </c>
      <c r="J12" s="114"/>
      <c r="K12" s="146"/>
      <c r="L12" s="146"/>
      <c r="M12" s="55"/>
      <c r="N12" s="55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</row>
    <row r="13" spans="1:35">
      <c r="A13" s="11" t="s">
        <v>264</v>
      </c>
      <c r="B13" s="158"/>
      <c r="C13" s="158"/>
      <c r="D13" s="8"/>
      <c r="E13" s="158"/>
      <c r="F13" s="158"/>
      <c r="G13" s="8"/>
      <c r="H13" s="113">
        <f t="shared" si="0"/>
        <v>0</v>
      </c>
      <c r="I13" s="113">
        <f t="shared" si="0"/>
        <v>0</v>
      </c>
      <c r="J13" s="114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</row>
    <row r="14" spans="1:35">
      <c r="A14" s="11" t="s">
        <v>265</v>
      </c>
      <c r="B14" s="158"/>
      <c r="C14" s="158"/>
      <c r="D14" s="13"/>
      <c r="E14" s="158"/>
      <c r="F14" s="158"/>
      <c r="G14" s="13"/>
      <c r="H14" s="113">
        <f t="shared" si="0"/>
        <v>0</v>
      </c>
      <c r="I14" s="113">
        <f t="shared" si="0"/>
        <v>0</v>
      </c>
      <c r="J14" s="115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</row>
    <row r="15" spans="1:35">
      <c r="A15" s="11" t="s">
        <v>13</v>
      </c>
      <c r="B15" s="158"/>
      <c r="C15" s="158"/>
      <c r="D15" s="159"/>
      <c r="E15" s="158"/>
      <c r="F15" s="158"/>
      <c r="G15" s="159"/>
      <c r="H15" s="113">
        <f t="shared" si="0"/>
        <v>0</v>
      </c>
      <c r="I15" s="113">
        <f t="shared" si="0"/>
        <v>0</v>
      </c>
      <c r="J15" s="116">
        <f>D15+G15</f>
        <v>0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</row>
    <row r="16" spans="1:35">
      <c r="A16" s="11" t="s">
        <v>220</v>
      </c>
      <c r="B16" s="158"/>
      <c r="C16" s="158"/>
      <c r="D16" s="159"/>
      <c r="E16" s="158"/>
      <c r="F16" s="158"/>
      <c r="G16" s="159"/>
      <c r="H16" s="113">
        <f t="shared" si="0"/>
        <v>0</v>
      </c>
      <c r="I16" s="113">
        <f t="shared" si="0"/>
        <v>0</v>
      </c>
      <c r="J16" s="116">
        <f t="shared" si="0"/>
        <v>0</v>
      </c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</row>
    <row r="17" spans="1:35">
      <c r="A17" s="11" t="s">
        <v>221</v>
      </c>
      <c r="B17" s="158"/>
      <c r="C17" s="158"/>
      <c r="D17" s="159"/>
      <c r="E17" s="158"/>
      <c r="F17" s="158"/>
      <c r="G17" s="159"/>
      <c r="H17" s="113">
        <f t="shared" si="0"/>
        <v>0</v>
      </c>
      <c r="I17" s="113">
        <f t="shared" si="0"/>
        <v>0</v>
      </c>
      <c r="J17" s="116">
        <f t="shared" si="0"/>
        <v>0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</row>
    <row r="18" spans="1:35">
      <c r="A18" s="11" t="s">
        <v>14</v>
      </c>
      <c r="B18" s="158"/>
      <c r="C18" s="158"/>
      <c r="D18" s="159"/>
      <c r="E18" s="158"/>
      <c r="F18" s="158"/>
      <c r="G18" s="159"/>
      <c r="H18" s="113">
        <f t="shared" si="0"/>
        <v>0</v>
      </c>
      <c r="I18" s="113">
        <f t="shared" si="0"/>
        <v>0</v>
      </c>
      <c r="J18" s="116">
        <f t="shared" si="0"/>
        <v>0</v>
      </c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</row>
    <row r="19" spans="1:35">
      <c r="A19" s="11" t="s">
        <v>15</v>
      </c>
      <c r="B19" s="158"/>
      <c r="C19" s="158"/>
      <c r="D19" s="159"/>
      <c r="E19" s="158"/>
      <c r="F19" s="158"/>
      <c r="G19" s="159"/>
      <c r="H19" s="113">
        <f t="shared" si="0"/>
        <v>0</v>
      </c>
      <c r="I19" s="113">
        <f t="shared" si="0"/>
        <v>0</v>
      </c>
      <c r="J19" s="116">
        <f t="shared" si="0"/>
        <v>0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</row>
    <row r="20" spans="1:35">
      <c r="A20" s="11" t="s">
        <v>16</v>
      </c>
      <c r="B20" s="158"/>
      <c r="C20" s="158"/>
      <c r="D20" s="159"/>
      <c r="E20" s="158"/>
      <c r="F20" s="158"/>
      <c r="G20" s="159"/>
      <c r="H20" s="113">
        <f t="shared" si="0"/>
        <v>0</v>
      </c>
      <c r="I20" s="113">
        <f t="shared" si="0"/>
        <v>0</v>
      </c>
      <c r="J20" s="116">
        <f t="shared" si="0"/>
        <v>0</v>
      </c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</row>
    <row r="21" spans="1:35">
      <c r="A21" s="11" t="s">
        <v>17</v>
      </c>
      <c r="B21" s="158"/>
      <c r="C21" s="158"/>
      <c r="D21" s="159"/>
      <c r="E21" s="158"/>
      <c r="F21" s="158"/>
      <c r="G21" s="159"/>
      <c r="H21" s="113">
        <f t="shared" si="0"/>
        <v>0</v>
      </c>
      <c r="I21" s="113">
        <f t="shared" si="0"/>
        <v>0</v>
      </c>
      <c r="J21" s="116">
        <f t="shared" si="0"/>
        <v>0</v>
      </c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</row>
    <row r="22" spans="1:35">
      <c r="A22" s="11" t="s">
        <v>18</v>
      </c>
      <c r="B22" s="158"/>
      <c r="C22" s="158"/>
      <c r="D22" s="159"/>
      <c r="E22" s="158"/>
      <c r="F22" s="158"/>
      <c r="G22" s="159"/>
      <c r="H22" s="113">
        <f t="shared" si="0"/>
        <v>0</v>
      </c>
      <c r="I22" s="113">
        <f t="shared" si="0"/>
        <v>0</v>
      </c>
      <c r="J22" s="116">
        <f t="shared" si="0"/>
        <v>0</v>
      </c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</row>
    <row r="23" spans="1:35">
      <c r="A23" s="11" t="s">
        <v>19</v>
      </c>
      <c r="B23" s="158"/>
      <c r="C23" s="158"/>
      <c r="D23" s="159"/>
      <c r="E23" s="158"/>
      <c r="F23" s="158"/>
      <c r="G23" s="159"/>
      <c r="H23" s="113">
        <f t="shared" si="0"/>
        <v>0</v>
      </c>
      <c r="I23" s="113">
        <f t="shared" si="0"/>
        <v>0</v>
      </c>
      <c r="J23" s="116">
        <f>D23+G23</f>
        <v>0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</row>
    <row r="24" spans="1:35">
      <c r="A24" s="11" t="s">
        <v>20</v>
      </c>
      <c r="B24" s="158"/>
      <c r="C24" s="158"/>
      <c r="D24" s="159"/>
      <c r="E24" s="158"/>
      <c r="F24" s="158"/>
      <c r="G24" s="159"/>
      <c r="H24" s="113">
        <f t="shared" si="0"/>
        <v>0</v>
      </c>
      <c r="I24" s="113">
        <f t="shared" si="0"/>
        <v>0</v>
      </c>
      <c r="J24" s="116">
        <f>D24+G24</f>
        <v>0</v>
      </c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</row>
    <row r="25" spans="1:35">
      <c r="A25" s="11" t="s">
        <v>21</v>
      </c>
      <c r="B25" s="158"/>
      <c r="C25" s="158"/>
      <c r="D25" s="15"/>
      <c r="E25" s="158"/>
      <c r="F25" s="158"/>
      <c r="G25" s="8"/>
      <c r="H25" s="113">
        <f t="shared" si="0"/>
        <v>0</v>
      </c>
      <c r="I25" s="113">
        <f t="shared" si="0"/>
        <v>0</v>
      </c>
      <c r="J25" s="114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</row>
    <row r="26" spans="1:35">
      <c r="A26" s="11" t="s">
        <v>22</v>
      </c>
      <c r="B26" s="158"/>
      <c r="C26" s="158"/>
      <c r="D26" s="15"/>
      <c r="E26" s="158"/>
      <c r="F26" s="158"/>
      <c r="G26" s="8"/>
      <c r="H26" s="113">
        <f t="shared" si="0"/>
        <v>0</v>
      </c>
      <c r="I26" s="113">
        <f t="shared" si="0"/>
        <v>0</v>
      </c>
      <c r="J26" s="114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</row>
    <row r="27" spans="1:35">
      <c r="A27" s="11" t="s">
        <v>23</v>
      </c>
      <c r="B27" s="158"/>
      <c r="C27" s="158"/>
      <c r="D27" s="15"/>
      <c r="E27" s="158"/>
      <c r="F27" s="158"/>
      <c r="G27" s="8"/>
      <c r="H27" s="113">
        <f t="shared" si="0"/>
        <v>0</v>
      </c>
      <c r="I27" s="113">
        <f t="shared" si="0"/>
        <v>0</v>
      </c>
      <c r="J27" s="114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</row>
    <row r="28" spans="1:35">
      <c r="A28" s="11" t="s">
        <v>24</v>
      </c>
      <c r="B28" s="158"/>
      <c r="C28" s="158"/>
      <c r="D28" s="15"/>
      <c r="E28" s="158"/>
      <c r="F28" s="158"/>
      <c r="G28" s="8"/>
      <c r="H28" s="113">
        <f t="shared" si="0"/>
        <v>0</v>
      </c>
      <c r="I28" s="113">
        <f t="shared" si="0"/>
        <v>0</v>
      </c>
      <c r="J28" s="114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</row>
    <row r="29" spans="1:35">
      <c r="A29" s="11" t="s">
        <v>25</v>
      </c>
      <c r="B29" s="158"/>
      <c r="C29" s="158"/>
      <c r="D29" s="15"/>
      <c r="E29" s="158"/>
      <c r="F29" s="158"/>
      <c r="G29" s="8"/>
      <c r="H29" s="113">
        <f t="shared" si="0"/>
        <v>0</v>
      </c>
      <c r="I29" s="113">
        <f t="shared" si="0"/>
        <v>0</v>
      </c>
      <c r="J29" s="114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</row>
    <row r="30" spans="1:35">
      <c r="A30" s="11" t="s">
        <v>26</v>
      </c>
      <c r="B30" s="158"/>
      <c r="C30" s="158"/>
      <c r="D30" s="15"/>
      <c r="E30" s="158"/>
      <c r="F30" s="158"/>
      <c r="G30" s="8"/>
      <c r="H30" s="113">
        <f t="shared" si="0"/>
        <v>0</v>
      </c>
      <c r="I30" s="113">
        <f t="shared" si="0"/>
        <v>0</v>
      </c>
      <c r="J30" s="114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</row>
    <row r="31" spans="1:35">
      <c r="A31" s="11" t="s">
        <v>27</v>
      </c>
      <c r="B31" s="158"/>
      <c r="C31" s="158"/>
      <c r="D31" s="16"/>
      <c r="E31" s="158"/>
      <c r="F31" s="158"/>
      <c r="G31" s="13"/>
      <c r="H31" s="113">
        <f t="shared" si="0"/>
        <v>0</v>
      </c>
      <c r="I31" s="113">
        <f t="shared" si="0"/>
        <v>0</v>
      </c>
      <c r="J31" s="115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</row>
    <row r="32" spans="1:35" ht="16.5" thickBot="1">
      <c r="A32" s="6" t="s">
        <v>28</v>
      </c>
      <c r="B32" s="117">
        <f>SUM(B10:B31)</f>
        <v>0</v>
      </c>
      <c r="C32" s="117">
        <f>SUM(C10:C31)</f>
        <v>0</v>
      </c>
      <c r="D32" s="142">
        <f>SUM(D15:D24)</f>
        <v>0</v>
      </c>
      <c r="E32" s="117">
        <f>SUM(E10:E31)</f>
        <v>0</v>
      </c>
      <c r="F32" s="117">
        <f>SUM(F10:F31)</f>
        <v>0</v>
      </c>
      <c r="G32" s="142">
        <f>SUM(G15:G24)</f>
        <v>0</v>
      </c>
      <c r="H32" s="117">
        <f>SUM(H10:H31)</f>
        <v>0</v>
      </c>
      <c r="I32" s="117">
        <f>SUM(I10:I31)</f>
        <v>0</v>
      </c>
      <c r="J32" s="118">
        <f>SUM(J15:J24)</f>
        <v>0</v>
      </c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</row>
    <row r="33" spans="1:35" ht="16.5" thickBot="1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</row>
    <row r="34" spans="1:35" ht="16.5" thickBot="1">
      <c r="A34" s="174" t="s">
        <v>29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</row>
    <row r="35" spans="1:35" ht="30.75" customHeight="1">
      <c r="A35" s="187" t="s">
        <v>2</v>
      </c>
      <c r="B35" s="190" t="s">
        <v>30</v>
      </c>
      <c r="C35" s="191"/>
      <c r="D35" s="190" t="s">
        <v>31</v>
      </c>
      <c r="E35" s="191"/>
      <c r="F35" s="194" t="s">
        <v>32</v>
      </c>
      <c r="G35" s="195"/>
      <c r="H35" s="195"/>
      <c r="I35" s="195"/>
      <c r="J35" s="195"/>
      <c r="K35" s="196"/>
      <c r="L35" s="194" t="s">
        <v>33</v>
      </c>
      <c r="M35" s="195"/>
      <c r="N35" s="195"/>
      <c r="O35" s="195"/>
      <c r="P35" s="195"/>
      <c r="Q35" s="195"/>
      <c r="R35" s="195"/>
      <c r="S35" s="195"/>
      <c r="T35" s="196"/>
      <c r="U35" s="194" t="s">
        <v>34</v>
      </c>
      <c r="V35" s="195"/>
      <c r="W35" s="195"/>
      <c r="X35" s="199"/>
      <c r="Y35" s="200" t="s">
        <v>177</v>
      </c>
      <c r="Z35" s="201"/>
      <c r="AA35" s="204" t="s">
        <v>273</v>
      </c>
      <c r="AB35" s="205"/>
      <c r="AC35" s="146"/>
      <c r="AD35" s="208" t="s">
        <v>182</v>
      </c>
      <c r="AE35" s="209"/>
      <c r="AF35" s="210"/>
      <c r="AG35" s="146"/>
      <c r="AH35" s="146"/>
      <c r="AI35" s="146"/>
    </row>
    <row r="36" spans="1:35" ht="34.9" customHeight="1">
      <c r="A36" s="188"/>
      <c r="B36" s="192"/>
      <c r="C36" s="193"/>
      <c r="D36" s="192"/>
      <c r="E36" s="193"/>
      <c r="F36" s="211" t="s">
        <v>35</v>
      </c>
      <c r="G36" s="212"/>
      <c r="H36" s="211" t="s">
        <v>36</v>
      </c>
      <c r="I36" s="212"/>
      <c r="J36" s="211" t="s">
        <v>37</v>
      </c>
      <c r="K36" s="212"/>
      <c r="L36" s="197" t="s">
        <v>38</v>
      </c>
      <c r="M36" s="197" t="s">
        <v>39</v>
      </c>
      <c r="N36" s="197" t="s">
        <v>40</v>
      </c>
      <c r="O36" s="197" t="s">
        <v>41</v>
      </c>
      <c r="P36" s="197" t="s">
        <v>42</v>
      </c>
      <c r="Q36" s="197" t="s">
        <v>43</v>
      </c>
      <c r="R36" s="197" t="s">
        <v>44</v>
      </c>
      <c r="S36" s="197" t="s">
        <v>45</v>
      </c>
      <c r="T36" s="197" t="s">
        <v>222</v>
      </c>
      <c r="U36" s="197" t="s">
        <v>46</v>
      </c>
      <c r="V36" s="211" t="s">
        <v>47</v>
      </c>
      <c r="W36" s="213"/>
      <c r="X36" s="214"/>
      <c r="Y36" s="202"/>
      <c r="Z36" s="203"/>
      <c r="AA36" s="206"/>
      <c r="AB36" s="207"/>
      <c r="AC36" s="146"/>
      <c r="AD36" s="41" t="s">
        <v>2</v>
      </c>
      <c r="AE36" s="42" t="s">
        <v>183</v>
      </c>
      <c r="AF36" s="43" t="s">
        <v>184</v>
      </c>
      <c r="AG36" s="146"/>
      <c r="AH36" s="146"/>
      <c r="AI36" s="146"/>
    </row>
    <row r="37" spans="1:35" ht="62.25" customHeight="1">
      <c r="A37" s="189"/>
      <c r="B37" s="17" t="s">
        <v>48</v>
      </c>
      <c r="C37" s="17" t="s">
        <v>49</v>
      </c>
      <c r="D37" s="17" t="s">
        <v>48</v>
      </c>
      <c r="E37" s="17" t="s">
        <v>49</v>
      </c>
      <c r="F37" s="17" t="s">
        <v>48</v>
      </c>
      <c r="G37" s="17" t="s">
        <v>49</v>
      </c>
      <c r="H37" s="17" t="s">
        <v>48</v>
      </c>
      <c r="I37" s="17" t="s">
        <v>49</v>
      </c>
      <c r="J37" s="17" t="s">
        <v>48</v>
      </c>
      <c r="K37" s="17" t="s">
        <v>49</v>
      </c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7" t="s">
        <v>50</v>
      </c>
      <c r="W37" s="17" t="s">
        <v>51</v>
      </c>
      <c r="X37" s="18" t="s">
        <v>52</v>
      </c>
      <c r="Y37" s="44" t="s">
        <v>178</v>
      </c>
      <c r="Z37" s="45" t="s">
        <v>179</v>
      </c>
      <c r="AA37" s="45" t="s">
        <v>180</v>
      </c>
      <c r="AB37" s="46" t="s">
        <v>181</v>
      </c>
      <c r="AC37" s="146"/>
      <c r="AD37" s="41" t="s">
        <v>185</v>
      </c>
      <c r="AE37" s="158"/>
      <c r="AF37" s="158"/>
      <c r="AG37" s="146"/>
      <c r="AH37" s="146"/>
      <c r="AI37" s="146"/>
    </row>
    <row r="38" spans="1:35" ht="16.5" thickBot="1">
      <c r="A38" s="20" t="s">
        <v>5</v>
      </c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46"/>
      <c r="AD38" s="47" t="s">
        <v>6</v>
      </c>
      <c r="AE38" s="158"/>
      <c r="AF38" s="158"/>
      <c r="AG38" s="146"/>
      <c r="AH38" s="146"/>
      <c r="AI38" s="146"/>
    </row>
    <row r="39" spans="1:35" ht="16.5" thickBot="1">
      <c r="A39" s="4" t="s">
        <v>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46"/>
      <c r="AD39" s="146"/>
      <c r="AE39" s="146"/>
      <c r="AF39" s="146"/>
      <c r="AG39" s="146"/>
      <c r="AH39" s="146"/>
      <c r="AI39" s="146"/>
    </row>
    <row r="40" spans="1:35" ht="16.5" thickBot="1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</row>
    <row r="41" spans="1:35" ht="16.5" thickBot="1">
      <c r="A41" s="174" t="s">
        <v>53</v>
      </c>
      <c r="B41" s="175"/>
      <c r="C41" s="175"/>
      <c r="D41" s="175"/>
      <c r="E41" s="17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</row>
    <row r="42" spans="1:35" ht="30.6" customHeight="1">
      <c r="A42" s="3" t="s">
        <v>54</v>
      </c>
      <c r="B42" s="194" t="s">
        <v>55</v>
      </c>
      <c r="C42" s="196"/>
      <c r="D42" s="194" t="s">
        <v>56</v>
      </c>
      <c r="E42" s="196"/>
      <c r="F42" s="194" t="s">
        <v>57</v>
      </c>
      <c r="G42" s="196"/>
      <c r="H42" s="194" t="s">
        <v>58</v>
      </c>
      <c r="I42" s="196"/>
      <c r="J42" s="194" t="s">
        <v>59</v>
      </c>
      <c r="K42" s="196"/>
      <c r="L42" s="194" t="s">
        <v>60</v>
      </c>
      <c r="M42" s="196"/>
      <c r="N42" s="194" t="s">
        <v>61</v>
      </c>
      <c r="O42" s="196"/>
      <c r="P42" s="194" t="s">
        <v>62</v>
      </c>
      <c r="Q42" s="196"/>
      <c r="R42" s="194" t="s">
        <v>63</v>
      </c>
      <c r="S42" s="195"/>
      <c r="T42" s="196"/>
      <c r="U42" s="194" t="s">
        <v>64</v>
      </c>
      <c r="V42" s="196"/>
      <c r="W42" s="194" t="s">
        <v>65</v>
      </c>
      <c r="X42" s="196"/>
      <c r="Y42" s="194" t="s">
        <v>66</v>
      </c>
      <c r="Z42" s="199"/>
      <c r="AA42" s="146"/>
      <c r="AB42" s="169" t="s">
        <v>53</v>
      </c>
      <c r="AC42" s="169"/>
      <c r="AD42" s="146"/>
      <c r="AE42" s="170" t="s">
        <v>280</v>
      </c>
      <c r="AF42" s="170"/>
      <c r="AG42" s="146"/>
      <c r="AH42" s="171" t="s">
        <v>281</v>
      </c>
      <c r="AI42" s="171"/>
    </row>
    <row r="43" spans="1:35" ht="31.5">
      <c r="A43" s="20" t="s">
        <v>2</v>
      </c>
      <c r="B43" s="17" t="s">
        <v>67</v>
      </c>
      <c r="C43" s="17" t="s">
        <v>6</v>
      </c>
      <c r="D43" s="17" t="s">
        <v>67</v>
      </c>
      <c r="E43" s="17" t="s">
        <v>6</v>
      </c>
      <c r="F43" s="17" t="s">
        <v>67</v>
      </c>
      <c r="G43" s="17" t="s">
        <v>6</v>
      </c>
      <c r="H43" s="17" t="s">
        <v>67</v>
      </c>
      <c r="I43" s="17" t="s">
        <v>6</v>
      </c>
      <c r="J43" s="17" t="s">
        <v>67</v>
      </c>
      <c r="K43" s="17" t="s">
        <v>6</v>
      </c>
      <c r="L43" s="17" t="s">
        <v>67</v>
      </c>
      <c r="M43" s="17" t="s">
        <v>6</v>
      </c>
      <c r="N43" s="17" t="s">
        <v>67</v>
      </c>
      <c r="O43" s="17" t="s">
        <v>6</v>
      </c>
      <c r="P43" s="17" t="s">
        <v>67</v>
      </c>
      <c r="Q43" s="17" t="s">
        <v>6</v>
      </c>
      <c r="R43" s="17" t="s">
        <v>67</v>
      </c>
      <c r="S43" s="211" t="s">
        <v>6</v>
      </c>
      <c r="T43" s="212"/>
      <c r="U43" s="17" t="s">
        <v>67</v>
      </c>
      <c r="V43" s="17" t="s">
        <v>6</v>
      </c>
      <c r="W43" s="17" t="s">
        <v>67</v>
      </c>
      <c r="X43" s="17" t="s">
        <v>6</v>
      </c>
      <c r="Y43" s="17" t="s">
        <v>67</v>
      </c>
      <c r="Z43" s="18" t="s">
        <v>6</v>
      </c>
      <c r="AA43" s="146"/>
      <c r="AB43" s="17" t="s">
        <v>67</v>
      </c>
      <c r="AC43" s="17" t="s">
        <v>6</v>
      </c>
      <c r="AD43" s="146"/>
      <c r="AE43" s="17" t="s">
        <v>67</v>
      </c>
      <c r="AF43" s="17" t="s">
        <v>6</v>
      </c>
      <c r="AG43" s="146"/>
      <c r="AH43" s="17" t="s">
        <v>67</v>
      </c>
      <c r="AI43" s="17" t="s">
        <v>6</v>
      </c>
    </row>
    <row r="44" spans="1:35" ht="30" customHeight="1">
      <c r="A44" s="21" t="s">
        <v>68</v>
      </c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220"/>
      <c r="T44" s="221"/>
      <c r="U44" s="160"/>
      <c r="V44" s="160"/>
      <c r="W44" s="160"/>
      <c r="X44" s="160"/>
      <c r="Y44" s="160"/>
      <c r="Z44" s="160"/>
      <c r="AA44" s="21" t="s">
        <v>68</v>
      </c>
      <c r="AB44" s="56">
        <f>U44+W44+Y44+R44+P44+N44+L44+J44+H44+F44+D44+B44</f>
        <v>0</v>
      </c>
      <c r="AC44" s="56">
        <f>V44+X44+Z44+S44+Q44+O44+M44+K44+I44+G44+E44+C44</f>
        <v>0</v>
      </c>
      <c r="AD44" s="146"/>
      <c r="AE44" s="62">
        <f>D38+E38</f>
        <v>0</v>
      </c>
      <c r="AF44" s="62">
        <f>D39+E39</f>
        <v>0</v>
      </c>
      <c r="AG44" s="146"/>
      <c r="AH44" s="62">
        <f>AB44-AE44</f>
        <v>0</v>
      </c>
      <c r="AI44" s="62">
        <f t="shared" ref="AI44:AI47" si="1">AC44-AF44</f>
        <v>0</v>
      </c>
    </row>
    <row r="45" spans="1:35" ht="36" customHeight="1">
      <c r="A45" s="58" t="s">
        <v>69</v>
      </c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222"/>
      <c r="T45" s="223"/>
      <c r="U45" s="161"/>
      <c r="V45" s="161"/>
      <c r="W45" s="161"/>
      <c r="X45" s="161"/>
      <c r="Y45" s="161"/>
      <c r="Z45" s="161"/>
      <c r="AA45" s="127" t="s">
        <v>69</v>
      </c>
      <c r="AB45" s="56">
        <f>U45+W45+Y45+R45+P45+N45+L45+J45+H45+F45+D45+B45</f>
        <v>0</v>
      </c>
      <c r="AC45" s="56">
        <f>V45+X45+Z45+S45+Q45+O45+M45+K45+I45+G45+E45+C45</f>
        <v>0</v>
      </c>
      <c r="AD45" s="146"/>
      <c r="AE45" s="56">
        <f>C52+C53+D52+D53</f>
        <v>0</v>
      </c>
      <c r="AF45" s="56">
        <f>C54+C55+D54+D55</f>
        <v>0</v>
      </c>
      <c r="AG45" s="146"/>
      <c r="AH45" s="62">
        <f t="shared" ref="AH45:AH47" si="2">AB45-AE45</f>
        <v>0</v>
      </c>
      <c r="AI45" s="62">
        <f t="shared" si="1"/>
        <v>0</v>
      </c>
    </row>
    <row r="46" spans="1:35" ht="35.25" customHeight="1">
      <c r="A46" s="59" t="s">
        <v>70</v>
      </c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224"/>
      <c r="T46" s="225"/>
      <c r="U46" s="162"/>
      <c r="V46" s="162"/>
      <c r="W46" s="162"/>
      <c r="X46" s="162"/>
      <c r="Y46" s="162"/>
      <c r="Z46" s="162"/>
      <c r="AA46" s="128" t="s">
        <v>70</v>
      </c>
      <c r="AB46" s="56">
        <f t="shared" ref="AB46:AC47" si="3">U46+W46+Y46+R46+P46+N46+L46+J46+H46+F46+D46+B46</f>
        <v>0</v>
      </c>
      <c r="AC46" s="56">
        <f t="shared" si="3"/>
        <v>0</v>
      </c>
      <c r="AD46" s="146"/>
      <c r="AE46" s="56">
        <f>E52+E53</f>
        <v>0</v>
      </c>
      <c r="AF46" s="56">
        <f>E54+E55</f>
        <v>0</v>
      </c>
      <c r="AG46" s="146"/>
      <c r="AH46" s="62">
        <f t="shared" si="2"/>
        <v>0</v>
      </c>
      <c r="AI46" s="62">
        <f t="shared" si="1"/>
        <v>0</v>
      </c>
    </row>
    <row r="47" spans="1:35" ht="30.75" thickBot="1">
      <c r="A47" s="60" t="s">
        <v>71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226"/>
      <c r="T47" s="227"/>
      <c r="U47" s="163"/>
      <c r="V47" s="163"/>
      <c r="W47" s="163"/>
      <c r="X47" s="163"/>
      <c r="Y47" s="163"/>
      <c r="Z47" s="163"/>
      <c r="AA47" s="129" t="s">
        <v>71</v>
      </c>
      <c r="AB47" s="56">
        <f>U47+W47+Y47+R47+P47+N47+L47+J47+H47+F47+D47+B47</f>
        <v>0</v>
      </c>
      <c r="AC47" s="56">
        <f t="shared" si="3"/>
        <v>0</v>
      </c>
      <c r="AD47" s="146"/>
      <c r="AE47" s="62">
        <f>F52+F53+G52+G53+H52+H53+I52+I53+J52+J53+K52+K53+L52+L53+M52+M53+N52+N53+O52+O53+P52+P53+Q52+Q53+R52+R53+S52+S53+T52+T53+U52+U53+V52+V53+W52+W53+X52+X53</f>
        <v>0</v>
      </c>
      <c r="AF47" s="62">
        <f>Y54+Y55-(C54+C55+D54+D55+E54+E55)</f>
        <v>0</v>
      </c>
      <c r="AG47" s="146"/>
      <c r="AH47" s="62">
        <f t="shared" si="2"/>
        <v>0</v>
      </c>
      <c r="AI47" s="62">
        <f t="shared" si="1"/>
        <v>0</v>
      </c>
    </row>
    <row r="48" spans="1:3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</row>
    <row r="49" spans="1:35" ht="16.5" thickBot="1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</row>
    <row r="50" spans="1:35" ht="16.5" thickBot="1">
      <c r="A50" s="174" t="s">
        <v>72</v>
      </c>
      <c r="B50" s="175"/>
      <c r="C50" s="175"/>
      <c r="D50" s="175"/>
      <c r="E50" s="175"/>
      <c r="F50" s="17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</row>
    <row r="51" spans="1:35" ht="31.5">
      <c r="A51" s="3" t="s">
        <v>2</v>
      </c>
      <c r="B51" s="22" t="s">
        <v>73</v>
      </c>
      <c r="C51" s="22" t="s">
        <v>74</v>
      </c>
      <c r="D51" s="22" t="s">
        <v>75</v>
      </c>
      <c r="E51" s="22" t="s">
        <v>76</v>
      </c>
      <c r="F51" s="22" t="s">
        <v>223</v>
      </c>
      <c r="G51" s="22" t="s">
        <v>224</v>
      </c>
      <c r="H51" s="22" t="s">
        <v>38</v>
      </c>
      <c r="I51" s="22" t="s">
        <v>225</v>
      </c>
      <c r="J51" s="22" t="s">
        <v>226</v>
      </c>
      <c r="K51" s="22" t="s">
        <v>40</v>
      </c>
      <c r="L51" s="22" t="s">
        <v>41</v>
      </c>
      <c r="M51" s="22" t="s">
        <v>42</v>
      </c>
      <c r="N51" s="22" t="s">
        <v>43</v>
      </c>
      <c r="O51" s="22" t="s">
        <v>227</v>
      </c>
      <c r="P51" s="22" t="s">
        <v>45</v>
      </c>
      <c r="Q51" s="22" t="s">
        <v>228</v>
      </c>
      <c r="R51" s="22" t="s">
        <v>77</v>
      </c>
      <c r="S51" s="22" t="s">
        <v>229</v>
      </c>
      <c r="T51" s="22" t="s">
        <v>78</v>
      </c>
      <c r="U51" s="22" t="s">
        <v>79</v>
      </c>
      <c r="V51" s="22" t="s">
        <v>80</v>
      </c>
      <c r="W51" s="22" t="s">
        <v>81</v>
      </c>
      <c r="X51" s="22" t="s">
        <v>270</v>
      </c>
      <c r="Y51" s="23" t="s">
        <v>28</v>
      </c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</row>
    <row r="52" spans="1:35">
      <c r="A52" s="215" t="s">
        <v>5</v>
      </c>
      <c r="B52" s="17" t="s">
        <v>82</v>
      </c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8">
        <f t="shared" ref="Y52:Y57" si="4">SUM(C52:X52)</f>
        <v>0</v>
      </c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</row>
    <row r="53" spans="1:35">
      <c r="A53" s="189"/>
      <c r="B53" s="17" t="s">
        <v>12</v>
      </c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8">
        <f t="shared" si="4"/>
        <v>0</v>
      </c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</row>
    <row r="54" spans="1:35">
      <c r="A54" s="215" t="s">
        <v>6</v>
      </c>
      <c r="B54" s="17" t="s">
        <v>82</v>
      </c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8">
        <f t="shared" si="4"/>
        <v>0</v>
      </c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</row>
    <row r="55" spans="1:35">
      <c r="A55" s="189"/>
      <c r="B55" s="17" t="s">
        <v>12</v>
      </c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8">
        <f t="shared" si="4"/>
        <v>0</v>
      </c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</row>
    <row r="56" spans="1:35">
      <c r="A56" s="215" t="s">
        <v>9</v>
      </c>
      <c r="B56" s="17" t="s">
        <v>82</v>
      </c>
      <c r="C56" s="17">
        <f>C52+C54</f>
        <v>0</v>
      </c>
      <c r="D56" s="17">
        <f t="shared" ref="C56:X57" si="5">D52+D54</f>
        <v>0</v>
      </c>
      <c r="E56" s="17">
        <f t="shared" si="5"/>
        <v>0</v>
      </c>
      <c r="F56" s="17">
        <f t="shared" si="5"/>
        <v>0</v>
      </c>
      <c r="G56" s="17">
        <f t="shared" si="5"/>
        <v>0</v>
      </c>
      <c r="H56" s="17">
        <f t="shared" si="5"/>
        <v>0</v>
      </c>
      <c r="I56" s="17">
        <f t="shared" si="5"/>
        <v>0</v>
      </c>
      <c r="J56" s="17">
        <f t="shared" si="5"/>
        <v>0</v>
      </c>
      <c r="K56" s="17">
        <f t="shared" si="5"/>
        <v>0</v>
      </c>
      <c r="L56" s="17">
        <f t="shared" si="5"/>
        <v>0</v>
      </c>
      <c r="M56" s="17">
        <f t="shared" si="5"/>
        <v>0</v>
      </c>
      <c r="N56" s="17">
        <f t="shared" si="5"/>
        <v>0</v>
      </c>
      <c r="O56" s="17">
        <f t="shared" si="5"/>
        <v>0</v>
      </c>
      <c r="P56" s="17">
        <f t="shared" si="5"/>
        <v>0</v>
      </c>
      <c r="Q56" s="17">
        <f t="shared" si="5"/>
        <v>0</v>
      </c>
      <c r="R56" s="17">
        <f t="shared" si="5"/>
        <v>0</v>
      </c>
      <c r="S56" s="17">
        <f t="shared" si="5"/>
        <v>0</v>
      </c>
      <c r="T56" s="17">
        <f t="shared" si="5"/>
        <v>0</v>
      </c>
      <c r="U56" s="17">
        <f t="shared" si="5"/>
        <v>0</v>
      </c>
      <c r="V56" s="17">
        <f t="shared" si="5"/>
        <v>0</v>
      </c>
      <c r="W56" s="17">
        <f t="shared" si="5"/>
        <v>0</v>
      </c>
      <c r="X56" s="17">
        <f t="shared" si="5"/>
        <v>0</v>
      </c>
      <c r="Y56" s="18">
        <f t="shared" si="4"/>
        <v>0</v>
      </c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</row>
    <row r="57" spans="1:35" ht="16.5" thickBot="1">
      <c r="A57" s="216"/>
      <c r="B57" s="19" t="s">
        <v>12</v>
      </c>
      <c r="C57" s="17">
        <f t="shared" si="5"/>
        <v>0</v>
      </c>
      <c r="D57" s="17">
        <f t="shared" si="5"/>
        <v>0</v>
      </c>
      <c r="E57" s="17">
        <f t="shared" si="5"/>
        <v>0</v>
      </c>
      <c r="F57" s="17">
        <f t="shared" si="5"/>
        <v>0</v>
      </c>
      <c r="G57" s="17">
        <f t="shared" si="5"/>
        <v>0</v>
      </c>
      <c r="H57" s="17">
        <f t="shared" si="5"/>
        <v>0</v>
      </c>
      <c r="I57" s="17">
        <f t="shared" si="5"/>
        <v>0</v>
      </c>
      <c r="J57" s="17">
        <f t="shared" si="5"/>
        <v>0</v>
      </c>
      <c r="K57" s="17">
        <f t="shared" si="5"/>
        <v>0</v>
      </c>
      <c r="L57" s="17">
        <f t="shared" si="5"/>
        <v>0</v>
      </c>
      <c r="M57" s="17">
        <f t="shared" si="5"/>
        <v>0</v>
      </c>
      <c r="N57" s="17">
        <f t="shared" si="5"/>
        <v>0</v>
      </c>
      <c r="O57" s="17">
        <f t="shared" si="5"/>
        <v>0</v>
      </c>
      <c r="P57" s="17">
        <f t="shared" si="5"/>
        <v>0</v>
      </c>
      <c r="Q57" s="17">
        <f t="shared" si="5"/>
        <v>0</v>
      </c>
      <c r="R57" s="17">
        <f t="shared" si="5"/>
        <v>0</v>
      </c>
      <c r="S57" s="17">
        <f t="shared" si="5"/>
        <v>0</v>
      </c>
      <c r="T57" s="17">
        <f t="shared" si="5"/>
        <v>0</v>
      </c>
      <c r="U57" s="17">
        <f t="shared" si="5"/>
        <v>0</v>
      </c>
      <c r="V57" s="17">
        <f t="shared" si="5"/>
        <v>0</v>
      </c>
      <c r="W57" s="17">
        <f t="shared" si="5"/>
        <v>0</v>
      </c>
      <c r="X57" s="17">
        <f t="shared" si="5"/>
        <v>0</v>
      </c>
      <c r="Y57" s="18">
        <f t="shared" si="4"/>
        <v>0</v>
      </c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</row>
    <row r="58" spans="1:35" ht="16.5" thickBot="1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</row>
    <row r="59" spans="1:35" ht="31.5" customHeight="1" thickBot="1">
      <c r="A59" s="217" t="s">
        <v>83</v>
      </c>
      <c r="B59" s="218"/>
      <c r="C59" s="218"/>
      <c r="D59" s="218"/>
      <c r="E59" s="218"/>
      <c r="F59" s="218"/>
      <c r="G59" s="218"/>
      <c r="H59" s="218"/>
      <c r="I59" s="218"/>
      <c r="J59" s="218"/>
      <c r="K59" s="219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</row>
    <row r="60" spans="1:35" ht="105" customHeight="1">
      <c r="A60" s="3" t="s">
        <v>2</v>
      </c>
      <c r="B60" s="22" t="s">
        <v>84</v>
      </c>
      <c r="C60" s="22" t="s">
        <v>85</v>
      </c>
      <c r="D60" s="22" t="s">
        <v>86</v>
      </c>
      <c r="E60" s="105" t="s">
        <v>87</v>
      </c>
      <c r="F60" s="22" t="s">
        <v>88</v>
      </c>
      <c r="G60" s="22" t="s">
        <v>89</v>
      </c>
      <c r="H60" s="22" t="s">
        <v>90</v>
      </c>
      <c r="I60" s="22" t="s">
        <v>91</v>
      </c>
      <c r="J60" s="22" t="s">
        <v>92</v>
      </c>
      <c r="K60" s="23" t="s">
        <v>93</v>
      </c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</row>
    <row r="61" spans="1:35" ht="32.25" customHeight="1">
      <c r="A61" s="215" t="s">
        <v>5</v>
      </c>
      <c r="B61" s="17" t="s">
        <v>74</v>
      </c>
      <c r="C61" s="158"/>
      <c r="D61" s="158"/>
      <c r="E61" s="158"/>
      <c r="F61" s="158"/>
      <c r="G61" s="158"/>
      <c r="H61" s="158"/>
      <c r="I61" s="158"/>
      <c r="J61" s="158"/>
      <c r="K61" s="158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</row>
    <row r="62" spans="1:35" ht="41.25" customHeight="1">
      <c r="A62" s="188"/>
      <c r="B62" s="17" t="s">
        <v>94</v>
      </c>
      <c r="C62" s="158"/>
      <c r="D62" s="158"/>
      <c r="E62" s="158"/>
      <c r="F62" s="164"/>
      <c r="G62" s="164"/>
      <c r="H62" s="158"/>
      <c r="I62" s="164"/>
      <c r="J62" s="158"/>
      <c r="K62" s="158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</row>
    <row r="63" spans="1:35" ht="32.25" customHeight="1">
      <c r="A63" s="189"/>
      <c r="B63" s="17" t="s">
        <v>95</v>
      </c>
      <c r="C63" s="158"/>
      <c r="D63" s="158"/>
      <c r="E63" s="158"/>
      <c r="F63" s="165"/>
      <c r="G63" s="165"/>
      <c r="H63" s="158"/>
      <c r="I63" s="165"/>
      <c r="J63" s="158"/>
      <c r="K63" s="158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</row>
    <row r="64" spans="1:35">
      <c r="A64" s="215" t="s">
        <v>6</v>
      </c>
      <c r="B64" s="17" t="s">
        <v>74</v>
      </c>
      <c r="C64" s="158"/>
      <c r="D64" s="158"/>
      <c r="E64" s="158"/>
      <c r="F64" s="158"/>
      <c r="G64" s="158"/>
      <c r="H64" s="158"/>
      <c r="I64" s="158"/>
      <c r="J64" s="158"/>
      <c r="K64" s="158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</row>
    <row r="65" spans="1:35" ht="42.75" customHeight="1">
      <c r="A65" s="188"/>
      <c r="B65" s="17" t="s">
        <v>94</v>
      </c>
      <c r="C65" s="158"/>
      <c r="D65" s="158"/>
      <c r="E65" s="158"/>
      <c r="F65" s="165"/>
      <c r="G65" s="165"/>
      <c r="H65" s="158"/>
      <c r="I65" s="165"/>
      <c r="J65" s="158"/>
      <c r="K65" s="158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</row>
    <row r="66" spans="1:35" ht="37.9" customHeight="1" thickBot="1">
      <c r="A66" s="216"/>
      <c r="B66" s="19" t="s">
        <v>95</v>
      </c>
      <c r="C66" s="158"/>
      <c r="D66" s="158"/>
      <c r="E66" s="158"/>
      <c r="F66" s="166"/>
      <c r="G66" s="166"/>
      <c r="H66" s="158"/>
      <c r="I66" s="166"/>
      <c r="J66" s="158"/>
      <c r="K66" s="158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</row>
    <row r="67" spans="1:3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</row>
    <row r="68" spans="1:35" ht="16.5" thickBot="1">
      <c r="A68" s="234" t="s">
        <v>96</v>
      </c>
      <c r="B68" s="235"/>
      <c r="C68" s="235"/>
      <c r="D68" s="235"/>
      <c r="E68" s="235"/>
      <c r="F68" s="235"/>
      <c r="G68" s="235"/>
      <c r="H68" s="235"/>
      <c r="I68" s="235"/>
      <c r="J68" s="235"/>
      <c r="K68" s="235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</row>
    <row r="69" spans="1:35" ht="32.25" thickBot="1">
      <c r="A69" s="152" t="s">
        <v>2</v>
      </c>
      <c r="B69" s="153" t="s">
        <v>97</v>
      </c>
      <c r="C69" s="26" t="s">
        <v>38</v>
      </c>
      <c r="D69" s="27" t="s">
        <v>39</v>
      </c>
      <c r="E69" s="27" t="s">
        <v>40</v>
      </c>
      <c r="F69" s="27" t="s">
        <v>41</v>
      </c>
      <c r="G69" s="27" t="s">
        <v>98</v>
      </c>
      <c r="H69" s="27" t="s">
        <v>43</v>
      </c>
      <c r="I69" s="27" t="s">
        <v>44</v>
      </c>
      <c r="J69" s="28" t="s">
        <v>45</v>
      </c>
      <c r="K69" s="28" t="s">
        <v>276</v>
      </c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</row>
    <row r="70" spans="1:35" ht="28.5" customHeight="1">
      <c r="A70" s="236" t="s">
        <v>5</v>
      </c>
      <c r="B70" s="29" t="s">
        <v>99</v>
      </c>
      <c r="C70" s="158"/>
      <c r="D70" s="158"/>
      <c r="E70" s="158"/>
      <c r="F70" s="158"/>
      <c r="G70" s="158"/>
      <c r="H70" s="158"/>
      <c r="I70" s="158"/>
      <c r="J70" s="158"/>
      <c r="K70" s="158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</row>
    <row r="71" spans="1:35" ht="31.5">
      <c r="A71" s="237"/>
      <c r="B71" s="30" t="s">
        <v>100</v>
      </c>
      <c r="C71" s="158"/>
      <c r="D71" s="158"/>
      <c r="E71" s="158"/>
      <c r="F71" s="158"/>
      <c r="G71" s="158"/>
      <c r="H71" s="158"/>
      <c r="I71" s="158"/>
      <c r="J71" s="158"/>
      <c r="K71" s="158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</row>
    <row r="72" spans="1:35" ht="31.5">
      <c r="A72" s="237"/>
      <c r="B72" s="30" t="s">
        <v>101</v>
      </c>
      <c r="C72" s="158"/>
      <c r="D72" s="158"/>
      <c r="E72" s="158"/>
      <c r="F72" s="158"/>
      <c r="G72" s="158"/>
      <c r="H72" s="158"/>
      <c r="I72" s="158"/>
      <c r="J72" s="158"/>
      <c r="K72" s="158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</row>
    <row r="73" spans="1:35" ht="31.5">
      <c r="A73" s="237"/>
      <c r="B73" s="30" t="s">
        <v>102</v>
      </c>
      <c r="C73" s="158"/>
      <c r="D73" s="158"/>
      <c r="E73" s="158"/>
      <c r="F73" s="158"/>
      <c r="G73" s="158"/>
      <c r="H73" s="158"/>
      <c r="I73" s="158"/>
      <c r="J73" s="158"/>
      <c r="K73" s="158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</row>
    <row r="74" spans="1:35" ht="30" customHeight="1" thickBot="1">
      <c r="A74" s="238"/>
      <c r="B74" s="31" t="s">
        <v>93</v>
      </c>
      <c r="C74" s="158"/>
      <c r="D74" s="158"/>
      <c r="E74" s="158"/>
      <c r="F74" s="158"/>
      <c r="G74" s="158"/>
      <c r="H74" s="158"/>
      <c r="I74" s="158"/>
      <c r="J74" s="158"/>
      <c r="K74" s="158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</row>
    <row r="75" spans="1:35" ht="31.5" customHeight="1">
      <c r="A75" s="236" t="s">
        <v>6</v>
      </c>
      <c r="B75" s="32" t="s">
        <v>99</v>
      </c>
      <c r="C75" s="158"/>
      <c r="D75" s="158"/>
      <c r="E75" s="158"/>
      <c r="F75" s="158"/>
      <c r="G75" s="158"/>
      <c r="H75" s="158"/>
      <c r="I75" s="158"/>
      <c r="J75" s="158"/>
      <c r="K75" s="158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</row>
    <row r="76" spans="1:35" ht="31.5">
      <c r="A76" s="237"/>
      <c r="B76" s="30" t="s">
        <v>100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</row>
    <row r="77" spans="1:35" ht="31.5">
      <c r="A77" s="237"/>
      <c r="B77" s="30" t="s">
        <v>101</v>
      </c>
      <c r="C77" s="158"/>
      <c r="D77" s="158"/>
      <c r="E77" s="158"/>
      <c r="F77" s="158"/>
      <c r="G77" s="158"/>
      <c r="H77" s="158"/>
      <c r="I77" s="158"/>
      <c r="J77" s="158"/>
      <c r="K77" s="158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</row>
    <row r="78" spans="1:35" ht="31.5">
      <c r="A78" s="237"/>
      <c r="B78" s="30" t="s">
        <v>102</v>
      </c>
      <c r="C78" s="158"/>
      <c r="D78" s="158"/>
      <c r="E78" s="158"/>
      <c r="F78" s="158"/>
      <c r="G78" s="158"/>
      <c r="H78" s="158"/>
      <c r="I78" s="158"/>
      <c r="J78" s="158"/>
      <c r="K78" s="158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</row>
    <row r="79" spans="1:35" ht="33.75" customHeight="1" thickBot="1">
      <c r="A79" s="238"/>
      <c r="B79" s="31" t="s">
        <v>93</v>
      </c>
      <c r="C79" s="158"/>
      <c r="D79" s="158"/>
      <c r="E79" s="158"/>
      <c r="F79" s="158"/>
      <c r="G79" s="158"/>
      <c r="H79" s="158"/>
      <c r="I79" s="158"/>
      <c r="J79" s="158"/>
      <c r="K79" s="158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</row>
    <row r="80" spans="1:35" ht="16.5" thickBot="1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</row>
    <row r="81" spans="1:35" ht="24.95" customHeight="1">
      <c r="A81" s="239" t="s">
        <v>219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1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</row>
    <row r="82" spans="1:35" ht="24.95" customHeight="1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4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</row>
    <row r="83" spans="1:35" ht="24.95" customHeight="1" thickBot="1">
      <c r="A83" s="245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  <c r="N83" s="247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</row>
    <row r="84" spans="1:35" ht="24.9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</row>
    <row r="85" spans="1:35">
      <c r="A85" s="228" t="s">
        <v>103</v>
      </c>
      <c r="B85" s="229"/>
      <c r="C85" s="229"/>
      <c r="D85" s="229"/>
      <c r="E85" s="230"/>
      <c r="F85" s="145">
        <f>(E38+D38)-SUM(F38:K38)</f>
        <v>0</v>
      </c>
      <c r="G85" s="146"/>
      <c r="H85" s="231" t="s">
        <v>104</v>
      </c>
      <c r="I85" s="232"/>
      <c r="J85" s="232"/>
      <c r="K85" s="232"/>
      <c r="L85" s="233"/>
      <c r="M85" s="145">
        <f>(C52+C53)-SUM(C61:K61)</f>
        <v>0</v>
      </c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</row>
    <row r="86" spans="1:35">
      <c r="A86" s="228" t="s">
        <v>105</v>
      </c>
      <c r="B86" s="229"/>
      <c r="C86" s="229"/>
      <c r="D86" s="229"/>
      <c r="E86" s="230"/>
      <c r="F86" s="145">
        <f>(E39+D39)-SUM(F39:K39)</f>
        <v>0</v>
      </c>
      <c r="G86" s="146"/>
      <c r="H86" s="231" t="s">
        <v>106</v>
      </c>
      <c r="I86" s="232"/>
      <c r="J86" s="232"/>
      <c r="K86" s="232"/>
      <c r="L86" s="233"/>
      <c r="M86" s="145">
        <f>(C54+C55)-SUM(C64:K64)</f>
        <v>0</v>
      </c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</row>
    <row r="87" spans="1:35">
      <c r="A87" s="228" t="s">
        <v>107</v>
      </c>
      <c r="B87" s="229"/>
      <c r="C87" s="229"/>
      <c r="D87" s="229"/>
      <c r="E87" s="230"/>
      <c r="F87" s="145">
        <f>(E38+D38)-SUM(L38:T38)</f>
        <v>0</v>
      </c>
      <c r="G87" s="146"/>
      <c r="H87" s="231" t="s">
        <v>108</v>
      </c>
      <c r="I87" s="232"/>
      <c r="J87" s="232"/>
      <c r="K87" s="232"/>
      <c r="L87" s="233"/>
      <c r="M87" s="145">
        <f>(D52+D53)-SUM(C62:K62)</f>
        <v>0</v>
      </c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</row>
    <row r="88" spans="1:35">
      <c r="A88" s="228" t="s">
        <v>109</v>
      </c>
      <c r="B88" s="229"/>
      <c r="C88" s="229"/>
      <c r="D88" s="229"/>
      <c r="E88" s="230"/>
      <c r="F88" s="145">
        <f>(E39+D39)-SUM(L39:T39)</f>
        <v>0</v>
      </c>
      <c r="G88" s="146"/>
      <c r="H88" s="231" t="s">
        <v>110</v>
      </c>
      <c r="I88" s="232"/>
      <c r="J88" s="232"/>
      <c r="K88" s="232"/>
      <c r="L88" s="233"/>
      <c r="M88" s="145">
        <f>(D54+D55)-SUM(C65:K65)</f>
        <v>0</v>
      </c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</row>
    <row r="89" spans="1:35">
      <c r="A89" s="228" t="s">
        <v>111</v>
      </c>
      <c r="B89" s="229"/>
      <c r="C89" s="229"/>
      <c r="D89" s="229"/>
      <c r="E89" s="230"/>
      <c r="F89" s="145">
        <f>(E38+D38)-(B44+D44+F44+H44+J44+L44+N44+P44+R44+U44+W44+Y44)</f>
        <v>0</v>
      </c>
      <c r="G89" s="146"/>
      <c r="H89" s="231" t="s">
        <v>112</v>
      </c>
      <c r="I89" s="232"/>
      <c r="J89" s="232"/>
      <c r="K89" s="232"/>
      <c r="L89" s="233"/>
      <c r="M89" s="145">
        <f>(E52+E53)-SUM(C63:K63)</f>
        <v>0</v>
      </c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</row>
    <row r="90" spans="1:35">
      <c r="A90" s="228" t="s">
        <v>113</v>
      </c>
      <c r="B90" s="229"/>
      <c r="C90" s="229"/>
      <c r="D90" s="229"/>
      <c r="E90" s="230"/>
      <c r="F90" s="145">
        <f>(E39+D39)-(C44+E44+G44+I44+K44+M44+O44+Q44+S44+V44+X44+Z44)</f>
        <v>0</v>
      </c>
      <c r="G90" s="146"/>
      <c r="H90" s="231" t="s">
        <v>114</v>
      </c>
      <c r="I90" s="232"/>
      <c r="J90" s="232"/>
      <c r="K90" s="232"/>
      <c r="L90" s="233"/>
      <c r="M90" s="145">
        <f>(E54+E55)-SUM(C66:K66)</f>
        <v>0</v>
      </c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</row>
    <row r="91" spans="1:35">
      <c r="A91" s="228" t="s">
        <v>115</v>
      </c>
      <c r="B91" s="229"/>
      <c r="C91" s="229"/>
      <c r="D91" s="229"/>
      <c r="E91" s="230"/>
      <c r="F91" s="145">
        <f>SUM(C52:D53)-(B45+D45+F45+H45+J45+L45+N45+P45+R45+U45+W45+Y45)</f>
        <v>0</v>
      </c>
      <c r="G91" s="146"/>
      <c r="H91" s="231" t="s">
        <v>171</v>
      </c>
      <c r="I91" s="232"/>
      <c r="J91" s="232"/>
      <c r="K91" s="232"/>
      <c r="L91" s="233"/>
      <c r="M91" s="145" t="str">
        <f>IF(D38=(F38+H38+J38),"درست","غلط")</f>
        <v>درست</v>
      </c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</row>
    <row r="92" spans="1:35">
      <c r="A92" s="228" t="s">
        <v>116</v>
      </c>
      <c r="B92" s="229"/>
      <c r="C92" s="229"/>
      <c r="D92" s="229"/>
      <c r="E92" s="230"/>
      <c r="F92" s="145">
        <f>SUM(C54:D55)-(C45+E45+G45+I45+K45+M45+O45+Q45+S45+V45+X45+Z45)</f>
        <v>0</v>
      </c>
      <c r="G92" s="146"/>
      <c r="H92" s="231" t="s">
        <v>172</v>
      </c>
      <c r="I92" s="232"/>
      <c r="J92" s="232"/>
      <c r="K92" s="232"/>
      <c r="L92" s="233"/>
      <c r="M92" s="145" t="str">
        <f>IF(D39=(F39+H39+J39),"درست","غلط")</f>
        <v>درست</v>
      </c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</row>
    <row r="93" spans="1:35">
      <c r="A93" s="228" t="s">
        <v>117</v>
      </c>
      <c r="B93" s="229"/>
      <c r="C93" s="229"/>
      <c r="D93" s="229"/>
      <c r="E93" s="230"/>
      <c r="F93" s="145">
        <f>(E52+E53)-(B46+D46+F46+H46+J46+L46+N46+P46+R46+U46+W46+Y46)</f>
        <v>0</v>
      </c>
      <c r="G93" s="146"/>
      <c r="H93" s="231" t="s">
        <v>173</v>
      </c>
      <c r="I93" s="232"/>
      <c r="J93" s="232"/>
      <c r="K93" s="232"/>
      <c r="L93" s="233"/>
      <c r="M93" s="145" t="str">
        <f>IF(E38=(G38+I38+K38),"درست","غلط")</f>
        <v>درست</v>
      </c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</row>
    <row r="94" spans="1:35">
      <c r="A94" s="228" t="s">
        <v>118</v>
      </c>
      <c r="B94" s="229"/>
      <c r="C94" s="229"/>
      <c r="D94" s="229"/>
      <c r="E94" s="230"/>
      <c r="F94" s="145">
        <f>(E55+E54)-(C46+E46+G46+I46+K46+M46+O46+Q46+S46+V46+X46+Z46)</f>
        <v>0</v>
      </c>
      <c r="G94" s="146"/>
      <c r="H94" s="231" t="s">
        <v>174</v>
      </c>
      <c r="I94" s="232"/>
      <c r="J94" s="232"/>
      <c r="K94" s="232"/>
      <c r="L94" s="233"/>
      <c r="M94" s="145" t="str">
        <f>IF(E39=(G39+I39+K39),"درست","غلط")</f>
        <v>درست</v>
      </c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</row>
    <row r="95" spans="1:35">
      <c r="A95" s="228" t="s">
        <v>119</v>
      </c>
      <c r="B95" s="229"/>
      <c r="C95" s="229"/>
      <c r="D95" s="229"/>
      <c r="E95" s="230"/>
      <c r="F95" s="145">
        <f>SUM(F52:X53)-(B47+D47+F47+H47+J47+L47+N47+P47+R47+U47+W47+Y47)</f>
        <v>0</v>
      </c>
      <c r="G95" s="146"/>
      <c r="H95" s="231" t="s">
        <v>175</v>
      </c>
      <c r="I95" s="232"/>
      <c r="J95" s="232"/>
      <c r="K95" s="232"/>
      <c r="L95" s="233"/>
      <c r="M95" s="145">
        <f>(U38+V38+W38+X38+X39+W39+V39+U39)-((D38+E38+E39+D39)+((B38+C38+C39+B39)-N102))</f>
        <v>0</v>
      </c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</row>
    <row r="96" spans="1:35">
      <c r="A96" s="228" t="s">
        <v>120</v>
      </c>
      <c r="B96" s="229"/>
      <c r="C96" s="229"/>
      <c r="D96" s="229"/>
      <c r="E96" s="230"/>
      <c r="F96" s="145">
        <f>SUM(F54:X55)-(C47+E47+G47+I47+K47+M47+O47+Q47+S47+V47+X47+Z47)</f>
        <v>0</v>
      </c>
      <c r="G96" s="146"/>
      <c r="H96" s="231" t="s">
        <v>272</v>
      </c>
      <c r="I96" s="232"/>
      <c r="J96" s="232"/>
      <c r="K96" s="232"/>
      <c r="L96" s="233"/>
      <c r="M96" s="145">
        <f>(Y38+Z38+Y39+Z39)- (U38+V38+W38+X38+U39+V39+W39+X39)</f>
        <v>0</v>
      </c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</row>
    <row r="97" spans="1:35">
      <c r="A97" s="146"/>
      <c r="B97" s="146"/>
      <c r="C97" s="146"/>
      <c r="D97" s="146"/>
      <c r="E97" s="146"/>
      <c r="F97" s="146"/>
      <c r="G97" s="146"/>
      <c r="H97" s="231" t="s">
        <v>266</v>
      </c>
      <c r="I97" s="232"/>
      <c r="J97" s="232"/>
      <c r="K97" s="232"/>
      <c r="L97" s="233"/>
      <c r="M97" s="145">
        <f>(Y38+Z38+Y39+Z39)-((D38+E38+E39+D39)+((B38+C38+C39+B39)-N102))</f>
        <v>0</v>
      </c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</row>
    <row r="98" spans="1:3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</row>
    <row r="99" spans="1:3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</row>
    <row r="100" spans="1:3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</row>
    <row r="101" spans="1:3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</row>
    <row r="102" spans="1:35">
      <c r="A102" s="248" t="s">
        <v>121</v>
      </c>
      <c r="B102" s="248"/>
      <c r="C102" s="248"/>
      <c r="D102" s="248"/>
      <c r="E102" s="248"/>
      <c r="F102" s="248"/>
      <c r="G102" s="140">
        <f>H32+I32</f>
        <v>0</v>
      </c>
      <c r="H102" s="249" t="s">
        <v>122</v>
      </c>
      <c r="I102" s="250"/>
      <c r="J102" s="250"/>
      <c r="K102" s="250"/>
      <c r="L102" s="250"/>
      <c r="M102" s="251"/>
      <c r="N102" s="33">
        <f>SUM(B38:E39)-SUM(U38:X39)</f>
        <v>0</v>
      </c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</row>
    <row r="103" spans="1:35">
      <c r="A103" s="252" t="s">
        <v>123</v>
      </c>
      <c r="B103" s="252"/>
      <c r="C103" s="252"/>
      <c r="D103" s="252"/>
      <c r="E103" s="252"/>
      <c r="F103" s="252"/>
      <c r="G103" s="132">
        <f>B4+B5</f>
        <v>0</v>
      </c>
      <c r="H103" s="249" t="s">
        <v>124</v>
      </c>
      <c r="I103" s="250"/>
      <c r="J103" s="250"/>
      <c r="K103" s="250"/>
      <c r="L103" s="250"/>
      <c r="M103" s="251"/>
      <c r="N103" s="34" t="e">
        <f>(SUM(B38:E39)-SUM(U38:X39))*100/SUM(U38:X39)</f>
        <v>#DIV/0!</v>
      </c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</row>
    <row r="104" spans="1:35">
      <c r="A104" s="252" t="s">
        <v>125</v>
      </c>
      <c r="B104" s="252"/>
      <c r="C104" s="252"/>
      <c r="D104" s="252"/>
      <c r="E104" s="252"/>
      <c r="F104" s="252"/>
      <c r="G104" s="131" t="e">
        <f>G102/G103</f>
        <v>#DIV/0!</v>
      </c>
      <c r="H104" s="253" t="s">
        <v>126</v>
      </c>
      <c r="I104" s="253"/>
      <c r="J104" s="253"/>
      <c r="K104" s="253"/>
      <c r="L104" s="253"/>
      <c r="M104" s="253"/>
      <c r="N104" s="34" t="e">
        <f>SUM(B38:C39)/SUM(B38:E39)%</f>
        <v>#DIV/0!</v>
      </c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</row>
    <row r="105" spans="1:35">
      <c r="A105" s="252" t="s">
        <v>127</v>
      </c>
      <c r="B105" s="252"/>
      <c r="C105" s="252"/>
      <c r="D105" s="252"/>
      <c r="E105" s="252"/>
      <c r="F105" s="252"/>
      <c r="G105" s="131" t="e">
        <f>(I11+H11+H10+I10)*100/G102</f>
        <v>#DIV/0!</v>
      </c>
      <c r="H105" s="249" t="s">
        <v>128</v>
      </c>
      <c r="I105" s="250"/>
      <c r="J105" s="250"/>
      <c r="K105" s="250"/>
      <c r="L105" s="250"/>
      <c r="M105" s="251"/>
      <c r="N105" s="35" t="e">
        <f>SUM(H38:I39)/SUM(F38:I39)%</f>
        <v>#DIV/0!</v>
      </c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</row>
    <row r="106" spans="1:35">
      <c r="A106" s="252" t="s">
        <v>129</v>
      </c>
      <c r="B106" s="252"/>
      <c r="C106" s="252"/>
      <c r="D106" s="252"/>
      <c r="E106" s="252"/>
      <c r="F106" s="252"/>
      <c r="G106" s="131" t="e">
        <f>(SUM(H10:J12))*100/G102</f>
        <v>#DIV/0!</v>
      </c>
      <c r="H106" s="253" t="s">
        <v>130</v>
      </c>
      <c r="I106" s="253"/>
      <c r="J106" s="253"/>
      <c r="K106" s="253"/>
      <c r="L106" s="253"/>
      <c r="M106" s="253"/>
      <c r="N106" s="35" t="e">
        <f>SUM(F38:G39)/SUM(F38:I39)%</f>
        <v>#DIV/0!</v>
      </c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</row>
    <row r="107" spans="1:35">
      <c r="A107" s="252" t="s">
        <v>131</v>
      </c>
      <c r="B107" s="252"/>
      <c r="C107" s="252"/>
      <c r="D107" s="252"/>
      <c r="E107" s="252"/>
      <c r="F107" s="252"/>
      <c r="G107" s="131" t="e">
        <f>(H10+I10+H11+I11+H12+I12+H13+I13+H14+I14+H15+I15)*100/G102</f>
        <v>#DIV/0!</v>
      </c>
      <c r="H107" s="253" t="s">
        <v>132</v>
      </c>
      <c r="I107" s="253"/>
      <c r="J107" s="253"/>
      <c r="K107" s="253"/>
      <c r="L107" s="253"/>
      <c r="M107" s="253"/>
      <c r="N107" s="34" t="e">
        <f>SUM(F38:I39)/SUM(D38:E39)%</f>
        <v>#DIV/0!</v>
      </c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</row>
    <row r="108" spans="1:35">
      <c r="A108" s="252" t="s">
        <v>133</v>
      </c>
      <c r="B108" s="252"/>
      <c r="C108" s="252"/>
      <c r="D108" s="252"/>
      <c r="E108" s="252"/>
      <c r="F108" s="252"/>
      <c r="G108" s="131" t="e">
        <f>(H16+H17+H18+H19+H20+H21+H22+H23+H24+H25+H26+I26+I25+I24+I23+I22+I21+I20+I19+I18+I17+I16)*100/G102</f>
        <v>#DIV/0!</v>
      </c>
      <c r="H108" s="253" t="s">
        <v>134</v>
      </c>
      <c r="I108" s="253"/>
      <c r="J108" s="253"/>
      <c r="K108" s="253"/>
      <c r="L108" s="253"/>
      <c r="M108" s="253"/>
      <c r="N108" s="34" t="e">
        <f>SUM(U38:U39)*100/SUM(U38:X39)</f>
        <v>#DIV/0!</v>
      </c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</row>
    <row r="109" spans="1:35">
      <c r="A109" s="252" t="s">
        <v>135</v>
      </c>
      <c r="B109" s="252"/>
      <c r="C109" s="252"/>
      <c r="D109" s="252"/>
      <c r="E109" s="252"/>
      <c r="F109" s="252"/>
      <c r="G109" s="131" t="e">
        <f>SUM(H27:I31)*100/G102</f>
        <v>#DIV/0!</v>
      </c>
      <c r="H109" s="253" t="s">
        <v>136</v>
      </c>
      <c r="I109" s="253"/>
      <c r="J109" s="253"/>
      <c r="K109" s="253"/>
      <c r="L109" s="253"/>
      <c r="M109" s="253"/>
      <c r="N109" s="34" t="e">
        <f>SUM(X38:X39)*100/SUM(U38:X39)</f>
        <v>#DIV/0!</v>
      </c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</row>
    <row r="110" spans="1:35" ht="16.5" thickBot="1">
      <c r="A110" s="252" t="s">
        <v>137</v>
      </c>
      <c r="B110" s="252"/>
      <c r="C110" s="252"/>
      <c r="D110" s="252"/>
      <c r="E110" s="252"/>
      <c r="F110" s="252"/>
      <c r="G110" s="131" t="e">
        <f>(G109+G107)*100/G108</f>
        <v>#DIV/0!</v>
      </c>
      <c r="H110" s="258" t="s">
        <v>138</v>
      </c>
      <c r="I110" s="258"/>
      <c r="J110" s="258"/>
      <c r="K110" s="258"/>
      <c r="L110" s="258"/>
      <c r="M110" s="258"/>
      <c r="N110" s="36" t="e">
        <f>(C4+C5)*100/(B4+B5)</f>
        <v>#DIV/0!</v>
      </c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</row>
    <row r="111" spans="1:35">
      <c r="A111" s="252" t="s">
        <v>139</v>
      </c>
      <c r="B111" s="252"/>
      <c r="C111" s="252"/>
      <c r="D111" s="252"/>
      <c r="E111" s="252"/>
      <c r="F111" s="252"/>
      <c r="G111" s="131" t="e">
        <f t="shared" ref="G111:G120" si="6">J15*100/I15</f>
        <v>#DIV/0!</v>
      </c>
      <c r="H111" s="254" t="s">
        <v>140</v>
      </c>
      <c r="I111" s="255"/>
      <c r="J111" s="255"/>
      <c r="K111" s="255"/>
      <c r="L111" s="255"/>
      <c r="M111" s="255"/>
      <c r="N111" s="279" t="s">
        <v>204</v>
      </c>
      <c r="O111" s="172" t="s">
        <v>11</v>
      </c>
      <c r="P111" s="172" t="s">
        <v>12</v>
      </c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</row>
    <row r="112" spans="1:35">
      <c r="A112" s="252" t="s">
        <v>267</v>
      </c>
      <c r="B112" s="252"/>
      <c r="C112" s="252"/>
      <c r="D112" s="252"/>
      <c r="E112" s="252"/>
      <c r="F112" s="252"/>
      <c r="G112" s="131" t="e">
        <f t="shared" si="6"/>
        <v>#DIV/0!</v>
      </c>
      <c r="H112" s="256"/>
      <c r="I112" s="257"/>
      <c r="J112" s="257"/>
      <c r="K112" s="257"/>
      <c r="L112" s="257"/>
      <c r="M112" s="257"/>
      <c r="N112" s="280"/>
      <c r="O112" s="173"/>
      <c r="P112" s="173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</row>
    <row r="113" spans="1:35">
      <c r="A113" s="252" t="s">
        <v>268</v>
      </c>
      <c r="B113" s="252"/>
      <c r="C113" s="252"/>
      <c r="D113" s="252"/>
      <c r="E113" s="252"/>
      <c r="F113" s="252"/>
      <c r="G113" s="131" t="e">
        <f t="shared" si="6"/>
        <v>#DIV/0!</v>
      </c>
      <c r="H113" s="259" t="s">
        <v>141</v>
      </c>
      <c r="I113" s="259"/>
      <c r="J113" s="259"/>
      <c r="K113" s="259"/>
      <c r="L113" s="259"/>
      <c r="M113" s="259"/>
      <c r="N113" s="133" t="e">
        <f>SUM(Y56:Y57)/SUM(H32:I32)*1000</f>
        <v>#DIV/0!</v>
      </c>
      <c r="O113" s="131" t="e">
        <f>(Y56/H32)*1000</f>
        <v>#DIV/0!</v>
      </c>
      <c r="P113" s="131" t="e">
        <f>Y57/I32*1000</f>
        <v>#DIV/0!</v>
      </c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</row>
    <row r="114" spans="1:35">
      <c r="A114" s="252" t="s">
        <v>142</v>
      </c>
      <c r="B114" s="252"/>
      <c r="C114" s="252"/>
      <c r="D114" s="252"/>
      <c r="E114" s="252"/>
      <c r="F114" s="252"/>
      <c r="G114" s="131" t="e">
        <f t="shared" si="6"/>
        <v>#DIV/0!</v>
      </c>
      <c r="H114" s="252" t="s">
        <v>143</v>
      </c>
      <c r="I114" s="252"/>
      <c r="J114" s="252"/>
      <c r="K114" s="252"/>
      <c r="L114" s="252"/>
      <c r="M114" s="252"/>
      <c r="N114" s="134" t="e">
        <f>(C56+C57)*1000/SUM(D38:E39)</f>
        <v>#DIV/0!</v>
      </c>
      <c r="O114" s="131" t="e">
        <f>C56/SUM(D38:D39)*1000</f>
        <v>#DIV/0!</v>
      </c>
      <c r="P114" s="131" t="e">
        <f>C57/SUM(E38:E39)*1000</f>
        <v>#DIV/0!</v>
      </c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</row>
    <row r="115" spans="1:35">
      <c r="A115" s="252" t="s">
        <v>144</v>
      </c>
      <c r="B115" s="252"/>
      <c r="C115" s="252"/>
      <c r="D115" s="252"/>
      <c r="E115" s="252"/>
      <c r="F115" s="252"/>
      <c r="G115" s="131" t="e">
        <f t="shared" si="6"/>
        <v>#DIV/0!</v>
      </c>
      <c r="H115" s="252" t="s">
        <v>145</v>
      </c>
      <c r="I115" s="252"/>
      <c r="J115" s="252"/>
      <c r="K115" s="252"/>
      <c r="L115" s="252"/>
      <c r="M115" s="252"/>
      <c r="N115" s="134" t="e">
        <f>SUM(C56:D57)*1000/SUM(D38:E39)</f>
        <v>#DIV/0!</v>
      </c>
      <c r="O115" s="131" t="e">
        <f>SUM(C56:D56)/SUM(D38:D39)*1000</f>
        <v>#DIV/0!</v>
      </c>
      <c r="P115" s="131" t="e">
        <f>SUM(C57:D57)/SUM(E38:E39)*1000</f>
        <v>#DIV/0!</v>
      </c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</row>
    <row r="116" spans="1:35">
      <c r="A116" s="252" t="s">
        <v>146</v>
      </c>
      <c r="B116" s="252"/>
      <c r="C116" s="252"/>
      <c r="D116" s="252"/>
      <c r="E116" s="252"/>
      <c r="F116" s="252"/>
      <c r="G116" s="131" t="e">
        <f t="shared" si="6"/>
        <v>#DIV/0!</v>
      </c>
      <c r="H116" s="252" t="s">
        <v>147</v>
      </c>
      <c r="I116" s="252"/>
      <c r="J116" s="252"/>
      <c r="K116" s="252"/>
      <c r="L116" s="252"/>
      <c r="M116" s="252"/>
      <c r="N116" s="134" t="e">
        <f>SUM(C56:E57)*1000/SUM(D38:E39)</f>
        <v>#DIV/0!</v>
      </c>
      <c r="O116" s="131" t="e">
        <f>SUM(C56:E56)/SUM(D38:D39)*1000</f>
        <v>#DIV/0!</v>
      </c>
      <c r="P116" s="131" t="e">
        <f>SUM(C57:E57)/SUM(E38:E39)*1000</f>
        <v>#DIV/0!</v>
      </c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</row>
    <row r="117" spans="1:35">
      <c r="A117" s="252" t="s">
        <v>148</v>
      </c>
      <c r="B117" s="252"/>
      <c r="C117" s="252"/>
      <c r="D117" s="252"/>
      <c r="E117" s="252"/>
      <c r="F117" s="252"/>
      <c r="G117" s="131" t="e">
        <f t="shared" si="6"/>
        <v>#DIV/0!</v>
      </c>
      <c r="H117" s="252" t="s">
        <v>149</v>
      </c>
      <c r="I117" s="252"/>
      <c r="J117" s="252"/>
      <c r="K117" s="252"/>
      <c r="L117" s="252"/>
      <c r="M117" s="252"/>
      <c r="N117" s="134" t="e">
        <f>SUM(C56:E57)*1000/SUM(H10:I12)</f>
        <v>#DIV/0!</v>
      </c>
      <c r="O117" s="131" t="e">
        <f>SUM(C56:E56)/SUM(H10:H12)*1000</f>
        <v>#DIV/0!</v>
      </c>
      <c r="P117" s="131" t="e">
        <f>SUM(C57:E57)/SUM(I10:I12)*1000</f>
        <v>#DIV/0!</v>
      </c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</row>
    <row r="118" spans="1:35" ht="16.5" thickBot="1">
      <c r="A118" s="252" t="s">
        <v>150</v>
      </c>
      <c r="B118" s="252"/>
      <c r="C118" s="252"/>
      <c r="D118" s="252"/>
      <c r="E118" s="252"/>
      <c r="F118" s="252"/>
      <c r="G118" s="131" t="e">
        <f t="shared" si="6"/>
        <v>#DIV/0!</v>
      </c>
      <c r="H118" s="262" t="s">
        <v>151</v>
      </c>
      <c r="I118" s="262"/>
      <c r="J118" s="262"/>
      <c r="K118" s="262"/>
      <c r="L118" s="262"/>
      <c r="M118" s="262"/>
      <c r="N118" s="37" t="e">
        <f>SUM(C70:K79)*100000/SUM(D38:E39)</f>
        <v>#DIV/0!</v>
      </c>
      <c r="O118" s="50"/>
      <c r="P118" s="50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</row>
    <row r="119" spans="1:35">
      <c r="A119" s="252" t="s">
        <v>152</v>
      </c>
      <c r="B119" s="252"/>
      <c r="C119" s="252"/>
      <c r="D119" s="252"/>
      <c r="E119" s="252"/>
      <c r="F119" s="252"/>
      <c r="G119" s="131" t="e">
        <f t="shared" si="6"/>
        <v>#DIV/0!</v>
      </c>
      <c r="H119" s="260" t="s">
        <v>153</v>
      </c>
      <c r="I119" s="260"/>
      <c r="J119" s="260"/>
      <c r="K119" s="260"/>
      <c r="L119" s="260"/>
      <c r="M119" s="260"/>
      <c r="N119" s="260"/>
      <c r="O119" s="260"/>
      <c r="P119" s="260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</row>
    <row r="120" spans="1:35">
      <c r="A120" s="252" t="s">
        <v>285</v>
      </c>
      <c r="B120" s="252"/>
      <c r="C120" s="252"/>
      <c r="D120" s="252"/>
      <c r="E120" s="252"/>
      <c r="F120" s="252"/>
      <c r="G120" s="131" t="e">
        <f t="shared" si="6"/>
        <v>#DIV/0!</v>
      </c>
      <c r="H120" s="261"/>
      <c r="I120" s="261"/>
      <c r="J120" s="261"/>
      <c r="K120" s="261"/>
      <c r="L120" s="261"/>
      <c r="M120" s="261"/>
      <c r="N120" s="261"/>
      <c r="O120" s="261"/>
      <c r="P120" s="261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</row>
    <row r="121" spans="1:35">
      <c r="A121" s="252" t="s">
        <v>278</v>
      </c>
      <c r="B121" s="252"/>
      <c r="C121" s="252"/>
      <c r="D121" s="252"/>
      <c r="E121" s="252"/>
      <c r="F121" s="252"/>
      <c r="G121" s="131" t="e">
        <f>SUM(J15:J24)*100/SUM(I15:I24)</f>
        <v>#DIV/0!</v>
      </c>
      <c r="H121" s="259" t="s">
        <v>85</v>
      </c>
      <c r="I121" s="259"/>
      <c r="J121" s="259"/>
      <c r="K121" s="259"/>
      <c r="L121" s="259"/>
      <c r="M121" s="259"/>
      <c r="N121" s="133" t="e">
        <f>SUM(C$61:C$66)*1000/SUM($H$10:$I$12)</f>
        <v>#DIV/0!</v>
      </c>
      <c r="O121" s="51"/>
      <c r="P121" s="51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</row>
    <row r="122" spans="1:35">
      <c r="A122" s="252" t="s">
        <v>277</v>
      </c>
      <c r="B122" s="252"/>
      <c r="C122" s="252"/>
      <c r="D122" s="252"/>
      <c r="E122" s="252"/>
      <c r="F122" s="252"/>
      <c r="G122" s="131" t="e">
        <f>SUM(J16:J24)*100/SUM(I16:I24)</f>
        <v>#DIV/0!</v>
      </c>
      <c r="H122" s="252" t="s">
        <v>86</v>
      </c>
      <c r="I122" s="252"/>
      <c r="J122" s="252"/>
      <c r="K122" s="252"/>
      <c r="L122" s="252"/>
      <c r="M122" s="252"/>
      <c r="N122" s="133" t="e">
        <f>SUM(D$61:D$66)*1000/SUM($H$10:$I$12)</f>
        <v>#DIV/0!</v>
      </c>
      <c r="O122" s="48"/>
      <c r="P122" s="48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</row>
    <row r="123" spans="1:35">
      <c r="A123" s="252" t="s">
        <v>154</v>
      </c>
      <c r="B123" s="252"/>
      <c r="C123" s="252"/>
      <c r="D123" s="252"/>
      <c r="E123" s="252"/>
      <c r="F123" s="252"/>
      <c r="G123" s="131" t="e">
        <f>SUM(D38:E39)/SUM(H32:I32)*1000</f>
        <v>#DIV/0!</v>
      </c>
      <c r="H123" s="252" t="s">
        <v>155</v>
      </c>
      <c r="I123" s="252"/>
      <c r="J123" s="252"/>
      <c r="K123" s="252"/>
      <c r="L123" s="252"/>
      <c r="M123" s="252"/>
      <c r="N123" s="133" t="e">
        <f>SUM(E$61:E$66)*1000/SUM($H$10:$I$12)</f>
        <v>#DIV/0!</v>
      </c>
      <c r="O123" s="48"/>
      <c r="P123" s="48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</row>
    <row r="124" spans="1:35">
      <c r="A124" s="266" t="s">
        <v>156</v>
      </c>
      <c r="B124" s="266"/>
      <c r="C124" s="266"/>
      <c r="D124" s="266"/>
      <c r="E124" s="266"/>
      <c r="F124" s="266"/>
      <c r="G124" s="147" t="e">
        <f>(D38+E38+E39+D39)*1000/SUM(I15:I24)</f>
        <v>#DIV/0!</v>
      </c>
      <c r="H124" s="252" t="s">
        <v>157</v>
      </c>
      <c r="I124" s="252"/>
      <c r="J124" s="252"/>
      <c r="K124" s="252"/>
      <c r="L124" s="252"/>
      <c r="M124" s="252"/>
      <c r="N124" s="133" t="e">
        <f>SUM(F$61:F$66)*1000/SUM($H$10:$I$12)</f>
        <v>#DIV/0!</v>
      </c>
      <c r="O124" s="48"/>
      <c r="P124" s="48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</row>
    <row r="125" spans="1:35">
      <c r="A125" s="252" t="s">
        <v>158</v>
      </c>
      <c r="B125" s="252"/>
      <c r="C125" s="252"/>
      <c r="D125" s="252"/>
      <c r="E125" s="252"/>
      <c r="F125" s="252"/>
      <c r="G125" s="131" t="e">
        <f>(L38+L39)*1000/I15</f>
        <v>#DIV/0!</v>
      </c>
      <c r="H125" s="252" t="s">
        <v>89</v>
      </c>
      <c r="I125" s="252"/>
      <c r="J125" s="252"/>
      <c r="K125" s="252"/>
      <c r="L125" s="252"/>
      <c r="M125" s="252"/>
      <c r="N125" s="133" t="e">
        <f>SUM(G$61:G$66)*1000/SUM($H$10:$I$12)</f>
        <v>#DIV/0!</v>
      </c>
      <c r="O125" s="48"/>
      <c r="P125" s="48"/>
      <c r="Q125" s="57"/>
      <c r="R125" s="57"/>
      <c r="S125" s="57"/>
      <c r="T125" s="57"/>
      <c r="U125" s="57"/>
      <c r="V125" s="55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</row>
    <row r="126" spans="1:35">
      <c r="A126" s="252" t="s">
        <v>159</v>
      </c>
      <c r="B126" s="252"/>
      <c r="C126" s="252"/>
      <c r="D126" s="252"/>
      <c r="E126" s="252"/>
      <c r="F126" s="252"/>
      <c r="G126" s="131" t="e">
        <f>(M38+M39)*1000/(I17+I16)</f>
        <v>#DIV/0!</v>
      </c>
      <c r="H126" s="252" t="s">
        <v>90</v>
      </c>
      <c r="I126" s="252"/>
      <c r="J126" s="252"/>
      <c r="K126" s="252"/>
      <c r="L126" s="252"/>
      <c r="M126" s="252"/>
      <c r="N126" s="133" t="e">
        <f>SUM(H$61:H$66)*1000/SUM($H$10:$I$12)</f>
        <v>#DIV/0!</v>
      </c>
      <c r="O126" s="48"/>
      <c r="P126" s="48"/>
      <c r="Q126" s="57"/>
      <c r="R126" s="57"/>
      <c r="S126" s="57"/>
      <c r="T126" s="57"/>
      <c r="U126" s="57"/>
      <c r="V126" s="55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</row>
    <row r="127" spans="1:35">
      <c r="A127" s="252" t="s">
        <v>160</v>
      </c>
      <c r="B127" s="252"/>
      <c r="C127" s="252"/>
      <c r="D127" s="252"/>
      <c r="E127" s="252"/>
      <c r="F127" s="252"/>
      <c r="G127" s="131" t="e">
        <f>(N38+N39)*1000/I18</f>
        <v>#DIV/0!</v>
      </c>
      <c r="H127" s="252" t="s">
        <v>91</v>
      </c>
      <c r="I127" s="252"/>
      <c r="J127" s="252"/>
      <c r="K127" s="252"/>
      <c r="L127" s="252"/>
      <c r="M127" s="252"/>
      <c r="N127" s="133" t="e">
        <f>SUM(I$61:I$66)*1000/SUM($H$10:$I$12)</f>
        <v>#DIV/0!</v>
      </c>
      <c r="O127" s="48"/>
      <c r="P127" s="48"/>
      <c r="Q127" s="57"/>
      <c r="R127" s="57"/>
      <c r="S127" s="57"/>
      <c r="T127" s="57"/>
      <c r="U127" s="57"/>
      <c r="V127" s="55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</row>
    <row r="128" spans="1:35">
      <c r="A128" s="252" t="s">
        <v>161</v>
      </c>
      <c r="B128" s="252"/>
      <c r="C128" s="252"/>
      <c r="D128" s="252"/>
      <c r="E128" s="252"/>
      <c r="F128" s="252"/>
      <c r="G128" s="131" t="e">
        <f>(O38+O39)*1000/I19</f>
        <v>#DIV/0!</v>
      </c>
      <c r="H128" s="252" t="s">
        <v>162</v>
      </c>
      <c r="I128" s="252"/>
      <c r="J128" s="252"/>
      <c r="K128" s="252"/>
      <c r="L128" s="252"/>
      <c r="M128" s="252"/>
      <c r="N128" s="133" t="e">
        <f>SUM(J$61:J$66)*1000/SUM($H$10:$I$12)</f>
        <v>#DIV/0!</v>
      </c>
      <c r="O128" s="48"/>
      <c r="P128" s="48"/>
      <c r="Q128" s="57"/>
      <c r="R128" s="57"/>
      <c r="S128" s="57"/>
      <c r="T128" s="57"/>
      <c r="U128" s="57"/>
      <c r="V128" s="55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</row>
    <row r="129" spans="1:35">
      <c r="A129" s="252" t="s">
        <v>163</v>
      </c>
      <c r="B129" s="252"/>
      <c r="C129" s="252"/>
      <c r="D129" s="252"/>
      <c r="E129" s="252"/>
      <c r="F129" s="252"/>
      <c r="G129" s="131" t="e">
        <f>(P38+P39)*1000/I20</f>
        <v>#DIV/0!</v>
      </c>
      <c r="H129" s="252" t="s">
        <v>93</v>
      </c>
      <c r="I129" s="252"/>
      <c r="J129" s="252"/>
      <c r="K129" s="252"/>
      <c r="L129" s="252"/>
      <c r="M129" s="252"/>
      <c r="N129" s="133" t="e">
        <f>SUM(K$61:K$66)*1000/SUM($H$10:$I$12)</f>
        <v>#DIV/0!</v>
      </c>
      <c r="O129" s="48"/>
      <c r="P129" s="48"/>
      <c r="Q129" s="57"/>
      <c r="R129" s="57"/>
      <c r="S129" s="57"/>
      <c r="T129" s="57"/>
      <c r="U129" s="57"/>
      <c r="V129" s="55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</row>
    <row r="130" spans="1:35">
      <c r="A130" s="252" t="s">
        <v>164</v>
      </c>
      <c r="B130" s="252"/>
      <c r="C130" s="252"/>
      <c r="D130" s="252"/>
      <c r="E130" s="252"/>
      <c r="F130" s="252"/>
      <c r="G130" s="131" t="e">
        <f>(Q38+Q39)*1000/I21</f>
        <v>#DIV/0!</v>
      </c>
      <c r="H130" s="263" t="s">
        <v>176</v>
      </c>
      <c r="I130" s="264"/>
      <c r="J130" s="264"/>
      <c r="K130" s="264"/>
      <c r="L130" s="264"/>
      <c r="M130" s="264"/>
      <c r="N130" s="264"/>
      <c r="O130" s="264"/>
      <c r="P130" s="265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</row>
    <row r="131" spans="1:35">
      <c r="A131" s="252" t="s">
        <v>165</v>
      </c>
      <c r="B131" s="252"/>
      <c r="C131" s="252"/>
      <c r="D131" s="252"/>
      <c r="E131" s="252"/>
      <c r="F131" s="252"/>
      <c r="G131" s="131" t="e">
        <f>(R38+R39)*1000/I22</f>
        <v>#DIV/0!</v>
      </c>
      <c r="H131" s="268" t="s">
        <v>85</v>
      </c>
      <c r="I131" s="268"/>
      <c r="J131" s="268"/>
      <c r="K131" s="268"/>
      <c r="L131" s="268"/>
      <c r="M131" s="268"/>
      <c r="N131" s="1" t="e">
        <f>SUM(C61:C66)/SUM(D38:E39)*1000</f>
        <v>#DIV/0!</v>
      </c>
      <c r="O131" s="48"/>
      <c r="P131" s="48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</row>
    <row r="132" spans="1:35">
      <c r="A132" s="252" t="s">
        <v>166</v>
      </c>
      <c r="B132" s="252"/>
      <c r="C132" s="252"/>
      <c r="D132" s="252"/>
      <c r="E132" s="252"/>
      <c r="F132" s="252"/>
      <c r="G132" s="131" t="e">
        <f>(S38+S39)*1000/I23</f>
        <v>#DIV/0!</v>
      </c>
      <c r="H132" s="267" t="s">
        <v>86</v>
      </c>
      <c r="I132" s="267"/>
      <c r="J132" s="267"/>
      <c r="K132" s="267"/>
      <c r="L132" s="267"/>
      <c r="M132" s="267"/>
      <c r="N132" s="2" t="e">
        <f>SUM(D61:D66)/SUM(D38:E39)*1000</f>
        <v>#DIV/0!</v>
      </c>
      <c r="O132" s="48"/>
      <c r="P132" s="48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</row>
    <row r="133" spans="1:35">
      <c r="A133" s="266" t="s">
        <v>279</v>
      </c>
      <c r="B133" s="266"/>
      <c r="C133" s="266"/>
      <c r="D133" s="266"/>
      <c r="E133" s="266"/>
      <c r="F133" s="266"/>
      <c r="G133" s="147" t="e">
        <f>(T38+T39)*1000/I24</f>
        <v>#DIV/0!</v>
      </c>
      <c r="H133" s="267" t="s">
        <v>155</v>
      </c>
      <c r="I133" s="267"/>
      <c r="J133" s="267"/>
      <c r="K133" s="267"/>
      <c r="L133" s="267"/>
      <c r="M133" s="267"/>
      <c r="N133" s="2" t="e">
        <f>SUM(E61:E66)/SUM(D38:E39)*1000</f>
        <v>#DIV/0!</v>
      </c>
      <c r="O133" s="48"/>
      <c r="P133" s="48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</row>
    <row r="134" spans="1:35">
      <c r="A134" s="266" t="s">
        <v>167</v>
      </c>
      <c r="B134" s="266"/>
      <c r="C134" s="266"/>
      <c r="D134" s="266"/>
      <c r="E134" s="266"/>
      <c r="F134" s="266"/>
      <c r="G134" s="147" t="e">
        <f>SUM(G125:G133)*5/1000</f>
        <v>#DIV/0!</v>
      </c>
      <c r="H134" s="267" t="s">
        <v>157</v>
      </c>
      <c r="I134" s="267"/>
      <c r="J134" s="267"/>
      <c r="K134" s="267"/>
      <c r="L134" s="267"/>
      <c r="M134" s="267"/>
      <c r="N134" s="2" t="e">
        <f>SUM(F61:F66)/SUM(D38:E39)*1000</f>
        <v>#DIV/0!</v>
      </c>
      <c r="O134" s="48"/>
      <c r="P134" s="48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</row>
    <row r="135" spans="1:35">
      <c r="A135" s="252" t="s">
        <v>168</v>
      </c>
      <c r="B135" s="252"/>
      <c r="C135" s="252"/>
      <c r="D135" s="252"/>
      <c r="E135" s="252"/>
      <c r="F135" s="252"/>
      <c r="G135" s="131" t="e">
        <f>(D38+D39)/(E38+E39)</f>
        <v>#DIV/0!</v>
      </c>
      <c r="H135" s="267" t="s">
        <v>89</v>
      </c>
      <c r="I135" s="267"/>
      <c r="J135" s="267"/>
      <c r="K135" s="267"/>
      <c r="L135" s="267"/>
      <c r="M135" s="267"/>
      <c r="N135" s="2" t="e">
        <f>SUM(G61:G66)/SUM(D38:E39)*1000</f>
        <v>#DIV/0!</v>
      </c>
      <c r="O135" s="48"/>
      <c r="P135" s="48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</row>
    <row r="136" spans="1:35">
      <c r="A136" s="252" t="s">
        <v>169</v>
      </c>
      <c r="B136" s="252"/>
      <c r="C136" s="252"/>
      <c r="D136" s="252"/>
      <c r="E136" s="252"/>
      <c r="F136" s="252"/>
      <c r="G136" s="131" t="e">
        <f>G134*(E38+E39)/SUM(D38:E39)</f>
        <v>#DIV/0!</v>
      </c>
      <c r="H136" s="267" t="s">
        <v>90</v>
      </c>
      <c r="I136" s="267"/>
      <c r="J136" s="267"/>
      <c r="K136" s="267"/>
      <c r="L136" s="267"/>
      <c r="M136" s="267"/>
      <c r="N136" s="2" t="e">
        <f>SUM(H61:H66)/SUM(D38:E39)*1000</f>
        <v>#DIV/0!</v>
      </c>
      <c r="O136" s="48"/>
      <c r="P136" s="48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</row>
    <row r="137" spans="1:35">
      <c r="A137" s="252" t="s">
        <v>170</v>
      </c>
      <c r="B137" s="252"/>
      <c r="C137" s="252"/>
      <c r="D137" s="252"/>
      <c r="E137" s="252"/>
      <c r="F137" s="252"/>
      <c r="G137" s="131" t="e">
        <f>(G123-N113)/10</f>
        <v>#DIV/0!</v>
      </c>
      <c r="H137" s="267" t="s">
        <v>91</v>
      </c>
      <c r="I137" s="267"/>
      <c r="J137" s="267"/>
      <c r="K137" s="267"/>
      <c r="L137" s="267"/>
      <c r="M137" s="267"/>
      <c r="N137" s="2" t="e">
        <f>SUM(I61:I66)/SUM(D38:E39)*1000</f>
        <v>#DIV/0!</v>
      </c>
      <c r="O137" s="48"/>
      <c r="P137" s="48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</row>
    <row r="138" spans="1:35">
      <c r="A138" s="252" t="s">
        <v>274</v>
      </c>
      <c r="B138" s="252"/>
      <c r="C138" s="252"/>
      <c r="D138" s="252"/>
      <c r="E138" s="252"/>
      <c r="F138" s="252"/>
      <c r="G138" s="131" t="e">
        <f>SUM(AA38:AA39)/($J$32)%</f>
        <v>#DIV/0!</v>
      </c>
      <c r="H138" s="267" t="s">
        <v>162</v>
      </c>
      <c r="I138" s="267"/>
      <c r="J138" s="267"/>
      <c r="K138" s="267"/>
      <c r="L138" s="267"/>
      <c r="M138" s="267"/>
      <c r="N138" s="2" t="e">
        <f>SUM(J61:J66)/SUM(D38:E39)*1000</f>
        <v>#DIV/0!</v>
      </c>
      <c r="O138" s="48"/>
      <c r="P138" s="48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</row>
    <row r="139" spans="1:35" ht="16.5" thickBot="1">
      <c r="A139" s="252" t="s">
        <v>275</v>
      </c>
      <c r="B139" s="252"/>
      <c r="C139" s="252"/>
      <c r="D139" s="252"/>
      <c r="E139" s="252"/>
      <c r="F139" s="252"/>
      <c r="G139" s="131" t="e">
        <f>SUM(AB38:AB39)/($J$32)%</f>
        <v>#DIV/0!</v>
      </c>
      <c r="H139" s="269" t="s">
        <v>93</v>
      </c>
      <c r="I139" s="269"/>
      <c r="J139" s="269"/>
      <c r="K139" s="269"/>
      <c r="L139" s="269"/>
      <c r="M139" s="269"/>
      <c r="N139" s="52" t="e">
        <f>SUM(K61:K66)/SUM(D38:E39)*1000</f>
        <v>#DIV/0!</v>
      </c>
      <c r="O139" s="50"/>
      <c r="P139" s="50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</row>
    <row r="140" spans="1:35">
      <c r="A140" s="252" t="s">
        <v>209</v>
      </c>
      <c r="B140" s="252"/>
      <c r="C140" s="252"/>
      <c r="D140" s="252"/>
      <c r="E140" s="252"/>
      <c r="F140" s="252"/>
      <c r="G140" s="131">
        <f>SUM(AF37:AF38)-SUM(AE37:AE38)</f>
        <v>0</v>
      </c>
      <c r="H140" s="270" t="s">
        <v>271</v>
      </c>
      <c r="I140" s="271"/>
      <c r="J140" s="271"/>
      <c r="K140" s="271"/>
      <c r="L140" s="271"/>
      <c r="M140" s="271"/>
      <c r="N140" s="135" t="e">
        <f>SUM(E$56:E$57)*1000/SUM(H12:I12)</f>
        <v>#DIV/0!</v>
      </c>
      <c r="O140" s="135" t="e">
        <f>(E56/H12)*1000</f>
        <v>#DIV/0!</v>
      </c>
      <c r="P140" s="136" t="e">
        <f>(E$57/I12)*1000</f>
        <v>#DIV/0!</v>
      </c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</row>
    <row r="141" spans="1:35">
      <c r="A141" s="146"/>
      <c r="B141" s="146"/>
      <c r="C141" s="146"/>
      <c r="D141" s="146"/>
      <c r="E141" s="146"/>
      <c r="F141" s="146"/>
      <c r="G141" s="146"/>
      <c r="H141" s="272" t="s">
        <v>187</v>
      </c>
      <c r="I141" s="273"/>
      <c r="J141" s="273"/>
      <c r="K141" s="273"/>
      <c r="L141" s="273"/>
      <c r="M141" s="273"/>
      <c r="N141" s="131" t="e">
        <f>SUM(F$56:G$57)/SUM(H13:I14)*1000</f>
        <v>#DIV/0!</v>
      </c>
      <c r="O141" s="131" t="e">
        <f>(F56+G56)/(H13+H14)*1000</f>
        <v>#DIV/0!</v>
      </c>
      <c r="P141" s="137" t="e">
        <f>(F$57+G57)/(I13+I14)*1000</f>
        <v>#DIV/0!</v>
      </c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</row>
    <row r="142" spans="1:35">
      <c r="A142" s="146"/>
      <c r="B142" s="146"/>
      <c r="C142" s="146"/>
      <c r="D142" s="146"/>
      <c r="E142" s="146"/>
      <c r="F142" s="146"/>
      <c r="G142" s="146"/>
      <c r="H142" s="272" t="s">
        <v>188</v>
      </c>
      <c r="I142" s="273"/>
      <c r="J142" s="273"/>
      <c r="K142" s="273"/>
      <c r="L142" s="273"/>
      <c r="M142" s="273"/>
      <c r="N142" s="131" t="e">
        <f>SUM(H$56:H$57)/SUM(H15:I15)*1000</f>
        <v>#DIV/0!</v>
      </c>
      <c r="O142" s="131" t="e">
        <f>(H56/H15)*1000</f>
        <v>#DIV/0!</v>
      </c>
      <c r="P142" s="137" t="e">
        <f>(H$57/I15)*1000</f>
        <v>#DIV/0!</v>
      </c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</row>
    <row r="143" spans="1:35">
      <c r="A143" s="146"/>
      <c r="B143" s="146"/>
      <c r="C143" s="146"/>
      <c r="D143" s="146"/>
      <c r="E143" s="146"/>
      <c r="F143" s="146"/>
      <c r="G143" s="146"/>
      <c r="H143" s="272" t="s">
        <v>189</v>
      </c>
      <c r="I143" s="273"/>
      <c r="J143" s="273"/>
      <c r="K143" s="273"/>
      <c r="L143" s="273"/>
      <c r="M143" s="273"/>
      <c r="N143" s="131" t="e">
        <f>SUM(I$56:J$57)/SUM(H16:I17)*1000</f>
        <v>#DIV/0!</v>
      </c>
      <c r="O143" s="131" t="e">
        <f>(I56+J56)/(H16+H17)*1000</f>
        <v>#DIV/0!</v>
      </c>
      <c r="P143" s="137" t="e">
        <f>(I57+J57)/(I16+I17)*1000</f>
        <v>#DIV/0!</v>
      </c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</row>
    <row r="144" spans="1:35">
      <c r="A144" s="146"/>
      <c r="B144" s="146"/>
      <c r="C144" s="146"/>
      <c r="D144" s="146"/>
      <c r="E144" s="146"/>
      <c r="F144" s="146"/>
      <c r="G144" s="146"/>
      <c r="H144" s="272" t="s">
        <v>190</v>
      </c>
      <c r="I144" s="273"/>
      <c r="J144" s="273"/>
      <c r="K144" s="273"/>
      <c r="L144" s="273"/>
      <c r="M144" s="273"/>
      <c r="N144" s="131" t="e">
        <f>SUM(K$56:K$57)/SUM(H18:I18)*1000</f>
        <v>#DIV/0!</v>
      </c>
      <c r="O144" s="131" t="e">
        <f>(K56/H18)*1000</f>
        <v>#DIV/0!</v>
      </c>
      <c r="P144" s="137" t="e">
        <f>(K57/I18)*1000</f>
        <v>#DIV/0!</v>
      </c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</row>
    <row r="145" spans="1:35">
      <c r="A145" s="146"/>
      <c r="B145" s="146"/>
      <c r="C145" s="146"/>
      <c r="D145" s="146"/>
      <c r="E145" s="146"/>
      <c r="F145" s="146"/>
      <c r="G145" s="146"/>
      <c r="H145" s="272" t="s">
        <v>191</v>
      </c>
      <c r="I145" s="273"/>
      <c r="J145" s="273"/>
      <c r="K145" s="273"/>
      <c r="L145" s="273"/>
      <c r="M145" s="273"/>
      <c r="N145" s="131" t="e">
        <f>SUM(L$56:L$57)/SUM(H19:I19)*1000</f>
        <v>#DIV/0!</v>
      </c>
      <c r="O145" s="131" t="e">
        <f>(L56/H19)*1000</f>
        <v>#DIV/0!</v>
      </c>
      <c r="P145" s="137" t="e">
        <f>(L57/I19)*1000</f>
        <v>#DIV/0!</v>
      </c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</row>
    <row r="146" spans="1:35">
      <c r="A146" s="146"/>
      <c r="B146" s="146"/>
      <c r="C146" s="146"/>
      <c r="D146" s="146"/>
      <c r="E146" s="146"/>
      <c r="F146" s="146"/>
      <c r="G146" s="146"/>
      <c r="H146" s="272" t="s">
        <v>192</v>
      </c>
      <c r="I146" s="273"/>
      <c r="J146" s="273"/>
      <c r="K146" s="273"/>
      <c r="L146" s="273"/>
      <c r="M146" s="273"/>
      <c r="N146" s="131" t="e">
        <f>SUM(M$56:M$57)/SUM(H20:I20)*1000</f>
        <v>#DIV/0!</v>
      </c>
      <c r="O146" s="131" t="e">
        <f>(M56/H20)*1000</f>
        <v>#DIV/0!</v>
      </c>
      <c r="P146" s="137" t="e">
        <f>(M57/I20)*1000</f>
        <v>#DIV/0!</v>
      </c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</row>
    <row r="147" spans="1:35">
      <c r="A147" s="146"/>
      <c r="B147" s="146"/>
      <c r="C147" s="146"/>
      <c r="D147" s="146"/>
      <c r="E147" s="146"/>
      <c r="F147" s="146"/>
      <c r="G147" s="146"/>
      <c r="H147" s="272" t="s">
        <v>193</v>
      </c>
      <c r="I147" s="273"/>
      <c r="J147" s="273"/>
      <c r="K147" s="273"/>
      <c r="L147" s="273"/>
      <c r="M147" s="273"/>
      <c r="N147" s="131" t="e">
        <f>SUM(N$56:N$57)/SUM(H21:I21)*1000</f>
        <v>#DIV/0!</v>
      </c>
      <c r="O147" s="131" t="e">
        <f>(N56/H21)*1000</f>
        <v>#DIV/0!</v>
      </c>
      <c r="P147" s="137" t="e">
        <f>(N57/I21)*1000</f>
        <v>#DIV/0!</v>
      </c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</row>
    <row r="148" spans="1:35">
      <c r="A148" s="146"/>
      <c r="B148" s="146"/>
      <c r="C148" s="146"/>
      <c r="D148" s="146"/>
      <c r="E148" s="146"/>
      <c r="F148" s="146"/>
      <c r="G148" s="146"/>
      <c r="H148" s="272" t="s">
        <v>194</v>
      </c>
      <c r="I148" s="273"/>
      <c r="J148" s="273"/>
      <c r="K148" s="273"/>
      <c r="L148" s="273"/>
      <c r="M148" s="273"/>
      <c r="N148" s="131" t="e">
        <f>SUM(O$56:O$57)/SUM(H22:I22)*1000</f>
        <v>#DIV/0!</v>
      </c>
      <c r="O148" s="131" t="e">
        <f>(O56/H22)*1000</f>
        <v>#DIV/0!</v>
      </c>
      <c r="P148" s="137" t="e">
        <f>(O57/I22)*1000</f>
        <v>#DIV/0!</v>
      </c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</row>
    <row r="149" spans="1:35">
      <c r="A149" s="146"/>
      <c r="B149" s="146"/>
      <c r="C149" s="146"/>
      <c r="D149" s="146"/>
      <c r="E149" s="146"/>
      <c r="F149" s="146"/>
      <c r="G149" s="146"/>
      <c r="H149" s="272" t="s">
        <v>195</v>
      </c>
      <c r="I149" s="273"/>
      <c r="J149" s="273"/>
      <c r="K149" s="273"/>
      <c r="L149" s="273"/>
      <c r="M149" s="273"/>
      <c r="N149" s="131" t="e">
        <f>SUM(P$56:P$57)/SUM(H23:I23)*1000</f>
        <v>#DIV/0!</v>
      </c>
      <c r="O149" s="131" t="e">
        <f>(P56/H23)*1000</f>
        <v>#DIV/0!</v>
      </c>
      <c r="P149" s="137" t="e">
        <f>(P57/I23)*1000</f>
        <v>#DIV/0!</v>
      </c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</row>
    <row r="150" spans="1:35">
      <c r="A150" s="146"/>
      <c r="B150" s="146"/>
      <c r="C150" s="146"/>
      <c r="D150" s="146"/>
      <c r="E150" s="146"/>
      <c r="F150" s="146"/>
      <c r="G150" s="146"/>
      <c r="H150" s="272" t="s">
        <v>196</v>
      </c>
      <c r="I150" s="273"/>
      <c r="J150" s="273"/>
      <c r="K150" s="273"/>
      <c r="L150" s="273"/>
      <c r="M150" s="273"/>
      <c r="N150" s="131" t="e">
        <f>SUM(Q$56:Q$57)/SUM(H24:I24)*1000</f>
        <v>#DIV/0!</v>
      </c>
      <c r="O150" s="131" t="e">
        <f>(Q56/H24)*1000</f>
        <v>#DIV/0!</v>
      </c>
      <c r="P150" s="137" t="e">
        <f>(Q57/I24)*1000</f>
        <v>#DIV/0!</v>
      </c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</row>
    <row r="151" spans="1:35">
      <c r="A151" s="146"/>
      <c r="B151" s="146"/>
      <c r="C151" s="146"/>
      <c r="D151" s="146"/>
      <c r="E151" s="146"/>
      <c r="F151" s="146"/>
      <c r="G151" s="146"/>
      <c r="H151" s="272" t="s">
        <v>197</v>
      </c>
      <c r="I151" s="273"/>
      <c r="J151" s="273"/>
      <c r="K151" s="273"/>
      <c r="L151" s="273"/>
      <c r="M151" s="273"/>
      <c r="N151" s="131" t="e">
        <f>SUM(R$56:R$57)/SUM(H25:I25)*1000</f>
        <v>#DIV/0!</v>
      </c>
      <c r="O151" s="131" t="e">
        <f>(R56/H25)*1000</f>
        <v>#DIV/0!</v>
      </c>
      <c r="P151" s="137" t="e">
        <f>(R57/I25)*1000</f>
        <v>#DIV/0!</v>
      </c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</row>
    <row r="152" spans="1:35">
      <c r="A152" s="146"/>
      <c r="B152" s="146"/>
      <c r="C152" s="146"/>
      <c r="D152" s="146"/>
      <c r="E152" s="146"/>
      <c r="F152" s="146"/>
      <c r="G152" s="146"/>
      <c r="H152" s="272" t="s">
        <v>198</v>
      </c>
      <c r="I152" s="273"/>
      <c r="J152" s="273"/>
      <c r="K152" s="273"/>
      <c r="L152" s="273"/>
      <c r="M152" s="273"/>
      <c r="N152" s="131" t="e">
        <f>SUM(S$56:S$57)/SUM(H26:I26)*1000</f>
        <v>#DIV/0!</v>
      </c>
      <c r="O152" s="131" t="e">
        <f>(S56/H26)*1000</f>
        <v>#DIV/0!</v>
      </c>
      <c r="P152" s="137" t="e">
        <f>(S57/I26)*1000</f>
        <v>#DIV/0!</v>
      </c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</row>
    <row r="153" spans="1:35">
      <c r="A153" s="146"/>
      <c r="B153" s="146"/>
      <c r="C153" s="146"/>
      <c r="D153" s="146"/>
      <c r="E153" s="146"/>
      <c r="F153" s="146"/>
      <c r="G153" s="146"/>
      <c r="H153" s="272" t="s">
        <v>199</v>
      </c>
      <c r="I153" s="273"/>
      <c r="J153" s="273"/>
      <c r="K153" s="273"/>
      <c r="L153" s="273"/>
      <c r="M153" s="273"/>
      <c r="N153" s="131" t="e">
        <f>SUM(T$56:T$57)/SUM(H27:I27)*1000</f>
        <v>#DIV/0!</v>
      </c>
      <c r="O153" s="131" t="e">
        <f>(T56/H27)*1000</f>
        <v>#DIV/0!</v>
      </c>
      <c r="P153" s="137" t="e">
        <f>(T57/I27)*1000</f>
        <v>#DIV/0!</v>
      </c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</row>
    <row r="154" spans="1:35">
      <c r="A154" s="146"/>
      <c r="B154" s="146"/>
      <c r="C154" s="146"/>
      <c r="D154" s="146"/>
      <c r="E154" s="146"/>
      <c r="F154" s="146"/>
      <c r="G154" s="146"/>
      <c r="H154" s="272" t="s">
        <v>200</v>
      </c>
      <c r="I154" s="273"/>
      <c r="J154" s="273"/>
      <c r="K154" s="273"/>
      <c r="L154" s="273"/>
      <c r="M154" s="273"/>
      <c r="N154" s="131" t="e">
        <f>SUM(U$56:U$57)/SUM(H28:I28)*1000</f>
        <v>#DIV/0!</v>
      </c>
      <c r="O154" s="131" t="e">
        <f>(U56/H28)*1000</f>
        <v>#DIV/0!</v>
      </c>
      <c r="P154" s="137" t="e">
        <f>(U57/I28)*1000</f>
        <v>#DIV/0!</v>
      </c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</row>
    <row r="155" spans="1:35">
      <c r="A155" s="146"/>
      <c r="B155" s="146"/>
      <c r="C155" s="146"/>
      <c r="D155" s="146"/>
      <c r="E155" s="146"/>
      <c r="F155" s="146"/>
      <c r="G155" s="146"/>
      <c r="H155" s="272" t="s">
        <v>201</v>
      </c>
      <c r="I155" s="273"/>
      <c r="J155" s="273"/>
      <c r="K155" s="273"/>
      <c r="L155" s="273"/>
      <c r="M155" s="273"/>
      <c r="N155" s="131" t="e">
        <f>SUM(V$56:V$57)/SUM(H29:I29)*1000</f>
        <v>#DIV/0!</v>
      </c>
      <c r="O155" s="131" t="e">
        <f>(V56/H29)*1000</f>
        <v>#DIV/0!</v>
      </c>
      <c r="P155" s="137" t="e">
        <f>(V57/I29)*1000</f>
        <v>#DIV/0!</v>
      </c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</row>
    <row r="156" spans="1:35">
      <c r="A156" s="146"/>
      <c r="B156" s="146"/>
      <c r="C156" s="146"/>
      <c r="D156" s="146"/>
      <c r="E156" s="146"/>
      <c r="F156" s="146"/>
      <c r="G156" s="146"/>
      <c r="H156" s="272" t="s">
        <v>202</v>
      </c>
      <c r="I156" s="273"/>
      <c r="J156" s="273"/>
      <c r="K156" s="273"/>
      <c r="L156" s="273"/>
      <c r="M156" s="273"/>
      <c r="N156" s="131" t="e">
        <f>SUM(W$56:W$57)/SUM(H30:I30)*1000</f>
        <v>#DIV/0!</v>
      </c>
      <c r="O156" s="131" t="e">
        <f>(W56/H30)*1000</f>
        <v>#DIV/0!</v>
      </c>
      <c r="P156" s="137" t="e">
        <f>(W57/I30)*1000</f>
        <v>#DIV/0!</v>
      </c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</row>
    <row r="157" spans="1:35" ht="16.5" thickBot="1">
      <c r="A157" s="146"/>
      <c r="B157" s="146"/>
      <c r="C157" s="146"/>
      <c r="D157" s="146"/>
      <c r="E157" s="146"/>
      <c r="F157" s="146"/>
      <c r="G157" s="146"/>
      <c r="H157" s="274" t="s">
        <v>203</v>
      </c>
      <c r="I157" s="275"/>
      <c r="J157" s="275"/>
      <c r="K157" s="275"/>
      <c r="L157" s="275"/>
      <c r="M157" s="275"/>
      <c r="N157" s="138" t="e">
        <f>SUM(X$56:X$57)/SUM(H31:I31)*1000</f>
        <v>#DIV/0!</v>
      </c>
      <c r="O157" s="138" t="e">
        <f>(X56/H31)*1000</f>
        <v>#DIV/0!</v>
      </c>
      <c r="P157" s="139" t="e">
        <f>(X57/I31)*1000</f>
        <v>#DIV/0!</v>
      </c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</row>
    <row r="158" spans="1:35">
      <c r="A158" s="146"/>
      <c r="B158" s="146"/>
      <c r="C158" s="146"/>
      <c r="D158" s="146"/>
      <c r="E158" s="146"/>
      <c r="F158" s="146"/>
      <c r="G158" s="146"/>
      <c r="H158" s="276" t="s">
        <v>210</v>
      </c>
      <c r="I158" s="277"/>
      <c r="J158" s="277"/>
      <c r="K158" s="277"/>
      <c r="L158" s="277"/>
      <c r="M158" s="278"/>
      <c r="N158" s="53" t="s">
        <v>205</v>
      </c>
      <c r="O158" s="53" t="s">
        <v>206</v>
      </c>
      <c r="P158" s="53" t="s">
        <v>207</v>
      </c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</row>
    <row r="159" spans="1:35" ht="19.5" customHeight="1">
      <c r="A159" s="146"/>
      <c r="B159" s="146"/>
      <c r="C159" s="146"/>
      <c r="D159" s="146"/>
      <c r="E159" s="146"/>
      <c r="F159" s="146"/>
      <c r="G159" s="146"/>
      <c r="H159" s="273" t="s">
        <v>208</v>
      </c>
      <c r="I159" s="273"/>
      <c r="J159" s="273"/>
      <c r="K159" s="273"/>
      <c r="L159" s="273"/>
      <c r="M159" s="273"/>
      <c r="N159" s="131" t="e">
        <f>SUM(C$61:C$66)/SUM($C$56:$E$57)%</f>
        <v>#DIV/0!</v>
      </c>
      <c r="O159" s="131" t="e">
        <f>SUM(C$61:C$62,C$64:C$65)/SUM($C$56:$D$57)%</f>
        <v>#DIV/0!</v>
      </c>
      <c r="P159" s="131" t="e">
        <f>SUM(C$61+C$64)/SUM($C$56:$C$57)%</f>
        <v>#DIV/0!</v>
      </c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</row>
    <row r="160" spans="1:35">
      <c r="A160" s="146"/>
      <c r="B160" s="146"/>
      <c r="C160" s="146"/>
      <c r="D160" s="146"/>
      <c r="E160" s="146"/>
      <c r="F160" s="146"/>
      <c r="G160" s="146"/>
      <c r="H160" s="273" t="s">
        <v>211</v>
      </c>
      <c r="I160" s="273"/>
      <c r="J160" s="273"/>
      <c r="K160" s="273"/>
      <c r="L160" s="273"/>
      <c r="M160" s="273"/>
      <c r="N160" s="131" t="e">
        <f>SUM(D$61:D$66)/SUM($C$56:$E$57)%</f>
        <v>#DIV/0!</v>
      </c>
      <c r="O160" s="131" t="e">
        <f>SUM(D$61:D$62,D$64:D$65)/SUM($C$56:$D$57)%</f>
        <v>#DIV/0!</v>
      </c>
      <c r="P160" s="131" t="e">
        <f>SUM(D$61+D$64)/SUM($C$56:$C$57)%</f>
        <v>#DIV/0!</v>
      </c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</row>
    <row r="161" spans="1:35">
      <c r="A161" s="146"/>
      <c r="B161" s="146"/>
      <c r="C161" s="146"/>
      <c r="D161" s="146"/>
      <c r="E161" s="146"/>
      <c r="F161" s="146"/>
      <c r="G161" s="146"/>
      <c r="H161" s="273" t="s">
        <v>212</v>
      </c>
      <c r="I161" s="273"/>
      <c r="J161" s="273"/>
      <c r="K161" s="273"/>
      <c r="L161" s="273"/>
      <c r="M161" s="273"/>
      <c r="N161" s="131" t="e">
        <f>SUM(E$61:E$66)/SUM($C$56:$E$57)%</f>
        <v>#DIV/0!</v>
      </c>
      <c r="O161" s="131" t="e">
        <f>SUM(E$61:E$62,E$64:E$65)/SUM($C$56:$D$57)%</f>
        <v>#DIV/0!</v>
      </c>
      <c r="P161" s="131" t="e">
        <f>SUM(E$61+E$64)/SUM($C$56:$C$57)%</f>
        <v>#DIV/0!</v>
      </c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</row>
    <row r="162" spans="1:35">
      <c r="A162" s="146"/>
      <c r="B162" s="146"/>
      <c r="C162" s="146"/>
      <c r="D162" s="146"/>
      <c r="E162" s="146"/>
      <c r="F162" s="146"/>
      <c r="G162" s="146"/>
      <c r="H162" s="273" t="s">
        <v>213</v>
      </c>
      <c r="I162" s="273"/>
      <c r="J162" s="273"/>
      <c r="K162" s="273"/>
      <c r="L162" s="273"/>
      <c r="M162" s="273"/>
      <c r="N162" s="131" t="e">
        <f>SUM(F$61:F$66)/SUM($C$56:$E$57)%</f>
        <v>#DIV/0!</v>
      </c>
      <c r="O162" s="131" t="e">
        <f>SUM(F$61:F$62,F$64:F$65)/SUM($C$56:$D$57)%</f>
        <v>#DIV/0!</v>
      </c>
      <c r="P162" s="131" t="e">
        <f>SUM(F$61+F$64)/SUM($C$56:$C$57)%</f>
        <v>#DIV/0!</v>
      </c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</row>
    <row r="163" spans="1:35">
      <c r="A163" s="146"/>
      <c r="B163" s="146"/>
      <c r="C163" s="146"/>
      <c r="D163" s="146"/>
      <c r="E163" s="146"/>
      <c r="F163" s="146"/>
      <c r="G163" s="146"/>
      <c r="H163" s="273" t="s">
        <v>214</v>
      </c>
      <c r="I163" s="273"/>
      <c r="J163" s="273"/>
      <c r="K163" s="273"/>
      <c r="L163" s="273"/>
      <c r="M163" s="273"/>
      <c r="N163" s="131" t="e">
        <f>SUM(G$61:G$66)/SUM($C$56:$E$57)%</f>
        <v>#DIV/0!</v>
      </c>
      <c r="O163" s="131" t="e">
        <f>SUM(G$61:G$62,G$64:G$65)/SUM($C$56:$D$57)%</f>
        <v>#DIV/0!</v>
      </c>
      <c r="P163" s="131" t="e">
        <f>SUM(G$61+G$64)/SUM($C$56:$C$57)%</f>
        <v>#DIV/0!</v>
      </c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</row>
    <row r="164" spans="1:35">
      <c r="A164" s="146"/>
      <c r="B164" s="146"/>
      <c r="C164" s="146"/>
      <c r="D164" s="146"/>
      <c r="E164" s="146"/>
      <c r="F164" s="146"/>
      <c r="G164" s="146"/>
      <c r="H164" s="273" t="s">
        <v>215</v>
      </c>
      <c r="I164" s="273"/>
      <c r="J164" s="273"/>
      <c r="K164" s="273"/>
      <c r="L164" s="273"/>
      <c r="M164" s="273"/>
      <c r="N164" s="131" t="e">
        <f>SUM(H$61:H$66)/SUM($C$56:$E$57)%</f>
        <v>#DIV/0!</v>
      </c>
      <c r="O164" s="131" t="e">
        <f>SUM(H$61:H$62,H$64:H$65)/SUM($C$56:$D$57)%</f>
        <v>#DIV/0!</v>
      </c>
      <c r="P164" s="131" t="e">
        <f>SUM(H$61+H$64)/SUM($C$56:$C$57)%</f>
        <v>#DIV/0!</v>
      </c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</row>
    <row r="165" spans="1:35">
      <c r="A165" s="146"/>
      <c r="B165" s="146"/>
      <c r="C165" s="146"/>
      <c r="D165" s="146"/>
      <c r="E165" s="146"/>
      <c r="F165" s="146"/>
      <c r="G165" s="146"/>
      <c r="H165" s="273" t="s">
        <v>216</v>
      </c>
      <c r="I165" s="273"/>
      <c r="J165" s="273"/>
      <c r="K165" s="273"/>
      <c r="L165" s="273"/>
      <c r="M165" s="273"/>
      <c r="N165" s="131" t="e">
        <f>SUM(I$61:I$66)/SUM($C$56:$E$57)%</f>
        <v>#DIV/0!</v>
      </c>
      <c r="O165" s="131" t="e">
        <f>SUM(I$61:I$62,I$64:I$65)/SUM($C$56:$D$57)%</f>
        <v>#DIV/0!</v>
      </c>
      <c r="P165" s="131" t="e">
        <f>SUM(I$61+I$64)/SUM($C$56:$C$57)%</f>
        <v>#DIV/0!</v>
      </c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</row>
    <row r="166" spans="1:35">
      <c r="A166" s="146"/>
      <c r="B166" s="146"/>
      <c r="C166" s="146"/>
      <c r="D166" s="146"/>
      <c r="E166" s="146"/>
      <c r="F166" s="146"/>
      <c r="G166" s="146"/>
      <c r="H166" s="273" t="s">
        <v>217</v>
      </c>
      <c r="I166" s="273"/>
      <c r="J166" s="273"/>
      <c r="K166" s="273"/>
      <c r="L166" s="273"/>
      <c r="M166" s="273"/>
      <c r="N166" s="131" t="e">
        <f>SUM(J$61:J$66)/SUM($C$56:$E$57)%</f>
        <v>#DIV/0!</v>
      </c>
      <c r="O166" s="131" t="e">
        <f>SUM(J$61:J$62,J$64:J$65)/SUM($C$56:$D$57)%</f>
        <v>#DIV/0!</v>
      </c>
      <c r="P166" s="131" t="e">
        <f>SUM(J$61+J$64)/SUM($C$56:$C$57)%</f>
        <v>#DIV/0!</v>
      </c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</row>
    <row r="167" spans="1:35">
      <c r="A167" s="146"/>
      <c r="B167" s="146"/>
      <c r="C167" s="146"/>
      <c r="D167" s="146"/>
      <c r="E167" s="146"/>
      <c r="F167" s="146"/>
      <c r="G167" s="146"/>
      <c r="H167" s="273" t="s">
        <v>218</v>
      </c>
      <c r="I167" s="273"/>
      <c r="J167" s="273"/>
      <c r="K167" s="273"/>
      <c r="L167" s="273"/>
      <c r="M167" s="273"/>
      <c r="N167" s="131" t="e">
        <f>SUM(K$61:K$66)/SUM($C$56:$E$57)%</f>
        <v>#DIV/0!</v>
      </c>
      <c r="O167" s="131" t="e">
        <f>SUM(K$61:K$62,K$64:K$65)/SUM($C$56:$D$57)%</f>
        <v>#DIV/0!</v>
      </c>
      <c r="P167" s="131" t="e">
        <f>SUM(K$61+K$64)/SUM($C$56:$C$57)%</f>
        <v>#DIV/0!</v>
      </c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</row>
    <row r="168" spans="1:3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</row>
    <row r="169" spans="1:3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</row>
    <row r="170" spans="1:3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</row>
    <row r="171" spans="1:3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</row>
    <row r="172" spans="1:3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</row>
    <row r="173" spans="1:3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</row>
    <row r="174" spans="1:3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</row>
    <row r="175" spans="1:3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</row>
    <row r="176" spans="1:3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</row>
    <row r="177" spans="1:3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</row>
    <row r="178" spans="1:3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</row>
    <row r="179" spans="1:3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</row>
  </sheetData>
  <sheetProtection algorithmName="SHA-512" hashValue="fZiS50ash1JrTdxdtE2TA7ZHqkcnxCsRiG4tXwuU5xRKzTs9AIzeeHdyXPVlMsx0OlWMoFav9n1ptKTb+AWqQQ==" saltValue="sd7mdVgRbO2ZIu0L4dP10g==" spinCount="100000" sheet="1" objects="1" scenarios="1"/>
  <protectedRanges>
    <protectedRange password="CE28" sqref="D11:D14 D24:D31 G11:G14 G24:G31" name="Range2_1"/>
    <protectedRange password="CE28" sqref="F63:G63 F65:G66 I63 I65:I66" name="Range7"/>
  </protectedRanges>
  <mergeCells count="195">
    <mergeCell ref="H167:M167"/>
    <mergeCell ref="H162:M162"/>
    <mergeCell ref="H163:M163"/>
    <mergeCell ref="H164:M164"/>
    <mergeCell ref="H144:M144"/>
    <mergeCell ref="H145:M145"/>
    <mergeCell ref="H146:M146"/>
    <mergeCell ref="H165:M165"/>
    <mergeCell ref="H166:M166"/>
    <mergeCell ref="H156:M156"/>
    <mergeCell ref="H157:M157"/>
    <mergeCell ref="H158:M158"/>
    <mergeCell ref="H159:M159"/>
    <mergeCell ref="H160:M160"/>
    <mergeCell ref="H161:M161"/>
    <mergeCell ref="H153:M153"/>
    <mergeCell ref="H154:M154"/>
    <mergeCell ref="H155:M155"/>
    <mergeCell ref="H141:M141"/>
    <mergeCell ref="H142:M142"/>
    <mergeCell ref="H143:M143"/>
    <mergeCell ref="H150:M150"/>
    <mergeCell ref="H151:M151"/>
    <mergeCell ref="H152:M152"/>
    <mergeCell ref="A138:F138"/>
    <mergeCell ref="H138:M138"/>
    <mergeCell ref="A139:F139"/>
    <mergeCell ref="H139:M139"/>
    <mergeCell ref="H140:M140"/>
    <mergeCell ref="H147:M147"/>
    <mergeCell ref="H148:M148"/>
    <mergeCell ref="H149:M149"/>
    <mergeCell ref="A140:F140"/>
    <mergeCell ref="A135:F135"/>
    <mergeCell ref="H135:M135"/>
    <mergeCell ref="A136:F136"/>
    <mergeCell ref="H136:M136"/>
    <mergeCell ref="A137:F137"/>
    <mergeCell ref="H137:M137"/>
    <mergeCell ref="A132:F132"/>
    <mergeCell ref="H132:M132"/>
    <mergeCell ref="A133:F133"/>
    <mergeCell ref="H133:M133"/>
    <mergeCell ref="A134:F134"/>
    <mergeCell ref="H134:M134"/>
    <mergeCell ref="A129:F129"/>
    <mergeCell ref="A130:F130"/>
    <mergeCell ref="A131:F131"/>
    <mergeCell ref="H131:M131"/>
    <mergeCell ref="A126:F126"/>
    <mergeCell ref="H126:M126"/>
    <mergeCell ref="A127:F127"/>
    <mergeCell ref="H127:M127"/>
    <mergeCell ref="A128:F128"/>
    <mergeCell ref="H128:M128"/>
    <mergeCell ref="H129:M129"/>
    <mergeCell ref="H130:P130"/>
    <mergeCell ref="A123:F123"/>
    <mergeCell ref="H123:M123"/>
    <mergeCell ref="A124:F124"/>
    <mergeCell ref="H124:M124"/>
    <mergeCell ref="A125:F125"/>
    <mergeCell ref="H125:M125"/>
    <mergeCell ref="A120:F120"/>
    <mergeCell ref="A121:F121"/>
    <mergeCell ref="H121:M121"/>
    <mergeCell ref="A122:F122"/>
    <mergeCell ref="H122:M122"/>
    <mergeCell ref="H119:P120"/>
    <mergeCell ref="A117:F117"/>
    <mergeCell ref="H117:M117"/>
    <mergeCell ref="A118:F118"/>
    <mergeCell ref="H118:M118"/>
    <mergeCell ref="A119:F119"/>
    <mergeCell ref="A114:F114"/>
    <mergeCell ref="H114:M114"/>
    <mergeCell ref="A115:F115"/>
    <mergeCell ref="H115:M115"/>
    <mergeCell ref="A116:F116"/>
    <mergeCell ref="H116:M116"/>
    <mergeCell ref="A110:F110"/>
    <mergeCell ref="H110:M110"/>
    <mergeCell ref="A111:F111"/>
    <mergeCell ref="A113:F113"/>
    <mergeCell ref="H113:M113"/>
    <mergeCell ref="A112:F112"/>
    <mergeCell ref="H111:M112"/>
    <mergeCell ref="A107:F107"/>
    <mergeCell ref="H107:M107"/>
    <mergeCell ref="A108:F108"/>
    <mergeCell ref="H108:M108"/>
    <mergeCell ref="A109:F109"/>
    <mergeCell ref="H109:M109"/>
    <mergeCell ref="A104:F104"/>
    <mergeCell ref="H104:M104"/>
    <mergeCell ref="A105:F105"/>
    <mergeCell ref="H105:M105"/>
    <mergeCell ref="A106:F106"/>
    <mergeCell ref="H106:M106"/>
    <mergeCell ref="A96:E96"/>
    <mergeCell ref="H96:L96"/>
    <mergeCell ref="A102:F102"/>
    <mergeCell ref="H102:M102"/>
    <mergeCell ref="A103:F103"/>
    <mergeCell ref="H103:M103"/>
    <mergeCell ref="A93:E93"/>
    <mergeCell ref="H93:L93"/>
    <mergeCell ref="A94:E94"/>
    <mergeCell ref="H94:L94"/>
    <mergeCell ref="A95:E95"/>
    <mergeCell ref="H95:L95"/>
    <mergeCell ref="H97:L97"/>
    <mergeCell ref="A90:E90"/>
    <mergeCell ref="H90:L90"/>
    <mergeCell ref="A91:E91"/>
    <mergeCell ref="H91:L91"/>
    <mergeCell ref="A92:E92"/>
    <mergeCell ref="H92:L92"/>
    <mergeCell ref="A88:E88"/>
    <mergeCell ref="H88:L88"/>
    <mergeCell ref="A89:E89"/>
    <mergeCell ref="H89:L89"/>
    <mergeCell ref="A70:A74"/>
    <mergeCell ref="A75:A79"/>
    <mergeCell ref="A81:N83"/>
    <mergeCell ref="A85:E85"/>
    <mergeCell ref="H85:L85"/>
    <mergeCell ref="A86:E86"/>
    <mergeCell ref="H86:L86"/>
    <mergeCell ref="A64:A66"/>
    <mergeCell ref="A68:K68"/>
    <mergeCell ref="F42:G42"/>
    <mergeCell ref="H42:I42"/>
    <mergeCell ref="J42:K42"/>
    <mergeCell ref="A50:F50"/>
    <mergeCell ref="A52:A53"/>
    <mergeCell ref="A87:E87"/>
    <mergeCell ref="H87:L87"/>
    <mergeCell ref="U42:V42"/>
    <mergeCell ref="W42:X42"/>
    <mergeCell ref="S43:T43"/>
    <mergeCell ref="S44:T44"/>
    <mergeCell ref="S45:T45"/>
    <mergeCell ref="A54:A55"/>
    <mergeCell ref="A56:A57"/>
    <mergeCell ref="A59:K59"/>
    <mergeCell ref="A61:A63"/>
    <mergeCell ref="A41:E41"/>
    <mergeCell ref="B42:C42"/>
    <mergeCell ref="D42:E42"/>
    <mergeCell ref="U35:X35"/>
    <mergeCell ref="Y35:Z36"/>
    <mergeCell ref="AA35:AB36"/>
    <mergeCell ref="AD35:AF35"/>
    <mergeCell ref="F36:G36"/>
    <mergeCell ref="H36:I36"/>
    <mergeCell ref="J36:K36"/>
    <mergeCell ref="L36:L37"/>
    <mergeCell ref="M36:M37"/>
    <mergeCell ref="N36:N37"/>
    <mergeCell ref="S36:S37"/>
    <mergeCell ref="T36:T37"/>
    <mergeCell ref="U36:U37"/>
    <mergeCell ref="V36:X36"/>
    <mergeCell ref="Y42:Z42"/>
    <mergeCell ref="AB42:AC42"/>
    <mergeCell ref="AE42:AF42"/>
    <mergeCell ref="L42:M42"/>
    <mergeCell ref="N42:O42"/>
    <mergeCell ref="P42:Q42"/>
    <mergeCell ref="R42:T42"/>
    <mergeCell ref="AH42:AI42"/>
    <mergeCell ref="N111:N112"/>
    <mergeCell ref="O111:O112"/>
    <mergeCell ref="P111:P112"/>
    <mergeCell ref="A2:C2"/>
    <mergeCell ref="A7:J7"/>
    <mergeCell ref="B8:D8"/>
    <mergeCell ref="E8:G8"/>
    <mergeCell ref="H8:J8"/>
    <mergeCell ref="C9:D9"/>
    <mergeCell ref="F9:G9"/>
    <mergeCell ref="I9:J9"/>
    <mergeCell ref="A34:K34"/>
    <mergeCell ref="A35:A37"/>
    <mergeCell ref="B35:C36"/>
    <mergeCell ref="D35:E36"/>
    <mergeCell ref="F35:K35"/>
    <mergeCell ref="L35:T35"/>
    <mergeCell ref="O36:O37"/>
    <mergeCell ref="P36:P37"/>
    <mergeCell ref="Q36:Q37"/>
    <mergeCell ref="R36:R37"/>
    <mergeCell ref="S46:T46"/>
    <mergeCell ref="S47:T47"/>
  </mergeCells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Option Button 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Option Button 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" r:id="rId6" name="Option Button 4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7" name="Option Button 5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8" name="Option Button 6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9" name="Option Button 7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10" name="Option Button 8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11" name="Option Button 9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2" name="Option Button 10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13" name="Option Button 1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14" name="Option Button 12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7" r:id="rId15" name="Option Button 13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5" r:id="rId16" name="Option Button 14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6" r:id="rId17" name="Option Button 15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7" r:id="rId18" name="Option Button 16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8" r:id="rId19" name="Option Button 17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9" r:id="rId20" name="Option Button 18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0" r:id="rId21" name="Option Button 19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1" r:id="rId22" name="Option Button 20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2" r:id="rId23" name="Option Button 2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3" r:id="rId24" name="Option Button 2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I179"/>
  <sheetViews>
    <sheetView rightToLeft="1" topLeftCell="A121" zoomScale="96" zoomScaleNormal="96" workbookViewId="0">
      <selection sqref="A1:XFD1048576"/>
    </sheetView>
  </sheetViews>
  <sheetFormatPr defaultColWidth="9" defaultRowHeight="15.75"/>
  <cols>
    <col min="1" max="1" width="15" style="40" customWidth="1"/>
    <col min="2" max="2" width="12.140625" style="40" customWidth="1"/>
    <col min="3" max="3" width="18.7109375" style="40" customWidth="1"/>
    <col min="4" max="4" width="12.42578125" style="40" customWidth="1"/>
    <col min="5" max="5" width="8.7109375" style="40" customWidth="1"/>
    <col min="6" max="6" width="8.140625" style="40" customWidth="1"/>
    <col min="7" max="7" width="10.28515625" style="40" customWidth="1"/>
    <col min="8" max="8" width="8.42578125" style="40" customWidth="1"/>
    <col min="9" max="9" width="9.140625" style="40" customWidth="1"/>
    <col min="10" max="10" width="10" style="40" customWidth="1"/>
    <col min="11" max="11" width="8.42578125" style="40" customWidth="1"/>
    <col min="12" max="12" width="18.7109375" style="40" customWidth="1"/>
    <col min="13" max="13" width="8.7109375" style="40" customWidth="1"/>
    <col min="14" max="14" width="10" style="40" customWidth="1"/>
    <col min="15" max="15" width="9.7109375" style="40" customWidth="1"/>
    <col min="16" max="16" width="10.140625" style="40" customWidth="1"/>
    <col min="17" max="17" width="9" style="40"/>
    <col min="18" max="18" width="8.140625" style="40" customWidth="1"/>
    <col min="19" max="28" width="9" style="40"/>
    <col min="29" max="29" width="7.5703125" style="40" customWidth="1"/>
    <col min="30" max="16384" width="9" style="40"/>
  </cols>
  <sheetData>
    <row r="1" spans="1:35" ht="16.5" thickBot="1">
      <c r="A1" s="63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</row>
    <row r="2" spans="1:35" ht="16.5" thickBot="1">
      <c r="A2" s="174" t="s">
        <v>0</v>
      </c>
      <c r="B2" s="175"/>
      <c r="C2" s="176"/>
      <c r="D2" s="146"/>
      <c r="E2" s="146"/>
      <c r="F2" s="54" t="s">
        <v>1</v>
      </c>
      <c r="G2" s="54"/>
      <c r="H2" s="54"/>
      <c r="I2" s="54"/>
      <c r="J2" s="54"/>
      <c r="K2" s="54"/>
      <c r="L2" s="54"/>
      <c r="M2" s="54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</row>
    <row r="3" spans="1:35" ht="57.75" customHeight="1">
      <c r="A3" s="3" t="s">
        <v>2</v>
      </c>
      <c r="B3" s="22" t="s">
        <v>3</v>
      </c>
      <c r="C3" s="23" t="s">
        <v>4</v>
      </c>
      <c r="D3" s="146"/>
      <c r="E3" s="55"/>
      <c r="F3" s="54"/>
      <c r="G3" s="54"/>
      <c r="H3" s="54"/>
      <c r="I3" s="54"/>
      <c r="J3" s="54"/>
      <c r="K3" s="54"/>
      <c r="L3" s="54"/>
      <c r="M3" s="54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</row>
    <row r="4" spans="1:35">
      <c r="A4" s="20" t="s">
        <v>5</v>
      </c>
      <c r="B4" s="158"/>
      <c r="C4" s="158"/>
      <c r="D4" s="146"/>
      <c r="E4" s="55"/>
      <c r="F4" s="54"/>
      <c r="G4" s="54"/>
      <c r="H4" s="54"/>
      <c r="I4" s="54"/>
      <c r="J4" s="54"/>
      <c r="K4" s="54"/>
      <c r="L4" s="54"/>
      <c r="M4" s="54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</row>
    <row r="5" spans="1:35" ht="16.5" thickBot="1">
      <c r="A5" s="4" t="s">
        <v>6</v>
      </c>
      <c r="B5" s="158"/>
      <c r="C5" s="158"/>
      <c r="D5" s="146"/>
      <c r="E5" s="146"/>
      <c r="F5" s="54"/>
      <c r="G5" s="54"/>
      <c r="H5" s="54"/>
      <c r="I5" s="54"/>
      <c r="J5" s="54"/>
      <c r="K5" s="54"/>
      <c r="L5" s="54"/>
      <c r="M5" s="54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</row>
    <row r="6" spans="1:35" ht="12" customHeight="1" thickBo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</row>
    <row r="7" spans="1:35" ht="32.25" customHeight="1" thickBot="1">
      <c r="A7" s="177" t="s">
        <v>7</v>
      </c>
      <c r="B7" s="178"/>
      <c r="C7" s="178"/>
      <c r="D7" s="178"/>
      <c r="E7" s="178"/>
      <c r="F7" s="178"/>
      <c r="G7" s="178"/>
      <c r="H7" s="178"/>
      <c r="I7" s="178"/>
      <c r="J7" s="179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</row>
    <row r="8" spans="1:35">
      <c r="A8" s="5" t="s">
        <v>8</v>
      </c>
      <c r="B8" s="180" t="s">
        <v>5</v>
      </c>
      <c r="C8" s="181"/>
      <c r="D8" s="182"/>
      <c r="E8" s="180" t="s">
        <v>6</v>
      </c>
      <c r="F8" s="181"/>
      <c r="G8" s="182"/>
      <c r="H8" s="180" t="s">
        <v>9</v>
      </c>
      <c r="I8" s="181"/>
      <c r="J8" s="183"/>
      <c r="K8" s="146"/>
      <c r="L8" s="55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</row>
    <row r="9" spans="1:35" ht="16.5" thickBot="1">
      <c r="A9" s="6" t="s">
        <v>10</v>
      </c>
      <c r="B9" s="7" t="s">
        <v>11</v>
      </c>
      <c r="C9" s="184" t="s">
        <v>12</v>
      </c>
      <c r="D9" s="185"/>
      <c r="E9" s="7" t="s">
        <v>11</v>
      </c>
      <c r="F9" s="184" t="s">
        <v>12</v>
      </c>
      <c r="G9" s="185"/>
      <c r="H9" s="7" t="s">
        <v>11</v>
      </c>
      <c r="I9" s="184" t="s">
        <v>12</v>
      </c>
      <c r="J9" s="186"/>
      <c r="K9" s="55"/>
      <c r="L9" s="55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</row>
    <row r="10" spans="1:35">
      <c r="A10" s="39" t="s">
        <v>263</v>
      </c>
      <c r="B10" s="158"/>
      <c r="C10" s="158"/>
      <c r="D10" s="91"/>
      <c r="E10" s="158"/>
      <c r="F10" s="158"/>
      <c r="G10" s="91"/>
      <c r="H10" s="111">
        <f>B10+E10</f>
        <v>0</v>
      </c>
      <c r="I10" s="110">
        <f t="shared" ref="H10:J31" si="0">C10+F10</f>
        <v>0</v>
      </c>
      <c r="J10" s="112"/>
      <c r="K10" s="146"/>
      <c r="L10" s="55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</row>
    <row r="11" spans="1:35">
      <c r="A11" s="39" t="s">
        <v>186</v>
      </c>
      <c r="B11" s="158"/>
      <c r="C11" s="158"/>
      <c r="D11" s="8"/>
      <c r="E11" s="158"/>
      <c r="F11" s="158"/>
      <c r="G11" s="8"/>
      <c r="H11" s="113">
        <f t="shared" si="0"/>
        <v>0</v>
      </c>
      <c r="I11" s="113">
        <f t="shared" si="0"/>
        <v>0</v>
      </c>
      <c r="J11" s="114"/>
      <c r="K11" s="146"/>
      <c r="L11" s="146"/>
      <c r="M11" s="55"/>
      <c r="N11" s="55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</row>
    <row r="12" spans="1:35">
      <c r="A12" s="11" t="s">
        <v>269</v>
      </c>
      <c r="B12" s="158"/>
      <c r="C12" s="158"/>
      <c r="D12" s="8"/>
      <c r="E12" s="158"/>
      <c r="F12" s="158"/>
      <c r="G12" s="8"/>
      <c r="H12" s="113">
        <f t="shared" si="0"/>
        <v>0</v>
      </c>
      <c r="I12" s="113">
        <f t="shared" si="0"/>
        <v>0</v>
      </c>
      <c r="J12" s="114"/>
      <c r="K12" s="146"/>
      <c r="L12" s="146"/>
      <c r="M12" s="55"/>
      <c r="N12" s="55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</row>
    <row r="13" spans="1:35">
      <c r="A13" s="11" t="s">
        <v>264</v>
      </c>
      <c r="B13" s="158"/>
      <c r="C13" s="158"/>
      <c r="D13" s="8"/>
      <c r="E13" s="158"/>
      <c r="F13" s="158"/>
      <c r="G13" s="8"/>
      <c r="H13" s="113">
        <f t="shared" si="0"/>
        <v>0</v>
      </c>
      <c r="I13" s="113">
        <f t="shared" si="0"/>
        <v>0</v>
      </c>
      <c r="J13" s="114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</row>
    <row r="14" spans="1:35">
      <c r="A14" s="11" t="s">
        <v>265</v>
      </c>
      <c r="B14" s="158"/>
      <c r="C14" s="158"/>
      <c r="D14" s="13"/>
      <c r="E14" s="158"/>
      <c r="F14" s="158"/>
      <c r="G14" s="13"/>
      <c r="H14" s="113">
        <f t="shared" si="0"/>
        <v>0</v>
      </c>
      <c r="I14" s="113">
        <f t="shared" si="0"/>
        <v>0</v>
      </c>
      <c r="J14" s="115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</row>
    <row r="15" spans="1:35">
      <c r="A15" s="11" t="s">
        <v>13</v>
      </c>
      <c r="B15" s="158"/>
      <c r="C15" s="158"/>
      <c r="D15" s="159"/>
      <c r="E15" s="158"/>
      <c r="F15" s="158"/>
      <c r="G15" s="159"/>
      <c r="H15" s="113">
        <f t="shared" si="0"/>
        <v>0</v>
      </c>
      <c r="I15" s="113">
        <f t="shared" si="0"/>
        <v>0</v>
      </c>
      <c r="J15" s="116">
        <f>D15+G15</f>
        <v>0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</row>
    <row r="16" spans="1:35">
      <c r="A16" s="11" t="s">
        <v>220</v>
      </c>
      <c r="B16" s="158"/>
      <c r="C16" s="158"/>
      <c r="D16" s="159"/>
      <c r="E16" s="158"/>
      <c r="F16" s="158"/>
      <c r="G16" s="159"/>
      <c r="H16" s="113">
        <f t="shared" si="0"/>
        <v>0</v>
      </c>
      <c r="I16" s="113">
        <f t="shared" si="0"/>
        <v>0</v>
      </c>
      <c r="J16" s="116">
        <f t="shared" si="0"/>
        <v>0</v>
      </c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</row>
    <row r="17" spans="1:35">
      <c r="A17" s="11" t="s">
        <v>221</v>
      </c>
      <c r="B17" s="158"/>
      <c r="C17" s="158"/>
      <c r="D17" s="159"/>
      <c r="E17" s="158"/>
      <c r="F17" s="158"/>
      <c r="G17" s="159"/>
      <c r="H17" s="113">
        <f t="shared" si="0"/>
        <v>0</v>
      </c>
      <c r="I17" s="113">
        <f t="shared" si="0"/>
        <v>0</v>
      </c>
      <c r="J17" s="116">
        <f t="shared" si="0"/>
        <v>0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</row>
    <row r="18" spans="1:35">
      <c r="A18" s="11" t="s">
        <v>14</v>
      </c>
      <c r="B18" s="158"/>
      <c r="C18" s="158"/>
      <c r="D18" s="159"/>
      <c r="E18" s="158"/>
      <c r="F18" s="158"/>
      <c r="G18" s="159"/>
      <c r="H18" s="113">
        <f t="shared" si="0"/>
        <v>0</v>
      </c>
      <c r="I18" s="113">
        <f t="shared" si="0"/>
        <v>0</v>
      </c>
      <c r="J18" s="116">
        <f t="shared" si="0"/>
        <v>0</v>
      </c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</row>
    <row r="19" spans="1:35">
      <c r="A19" s="11" t="s">
        <v>15</v>
      </c>
      <c r="B19" s="158"/>
      <c r="C19" s="158"/>
      <c r="D19" s="159"/>
      <c r="E19" s="158"/>
      <c r="F19" s="158"/>
      <c r="G19" s="159"/>
      <c r="H19" s="113">
        <f t="shared" si="0"/>
        <v>0</v>
      </c>
      <c r="I19" s="113">
        <f t="shared" si="0"/>
        <v>0</v>
      </c>
      <c r="J19" s="116">
        <f t="shared" si="0"/>
        <v>0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</row>
    <row r="20" spans="1:35">
      <c r="A20" s="11" t="s">
        <v>16</v>
      </c>
      <c r="B20" s="158"/>
      <c r="C20" s="158"/>
      <c r="D20" s="159"/>
      <c r="E20" s="158"/>
      <c r="F20" s="158"/>
      <c r="G20" s="159"/>
      <c r="H20" s="113">
        <f t="shared" si="0"/>
        <v>0</v>
      </c>
      <c r="I20" s="113">
        <f t="shared" si="0"/>
        <v>0</v>
      </c>
      <c r="J20" s="116">
        <f t="shared" si="0"/>
        <v>0</v>
      </c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</row>
    <row r="21" spans="1:35">
      <c r="A21" s="11" t="s">
        <v>17</v>
      </c>
      <c r="B21" s="158"/>
      <c r="C21" s="158"/>
      <c r="D21" s="159"/>
      <c r="E21" s="158"/>
      <c r="F21" s="158"/>
      <c r="G21" s="159"/>
      <c r="H21" s="113">
        <f t="shared" si="0"/>
        <v>0</v>
      </c>
      <c r="I21" s="113">
        <f t="shared" si="0"/>
        <v>0</v>
      </c>
      <c r="J21" s="116">
        <f t="shared" si="0"/>
        <v>0</v>
      </c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</row>
    <row r="22" spans="1:35">
      <c r="A22" s="11" t="s">
        <v>18</v>
      </c>
      <c r="B22" s="158"/>
      <c r="C22" s="158"/>
      <c r="D22" s="159"/>
      <c r="E22" s="158"/>
      <c r="F22" s="158"/>
      <c r="G22" s="159"/>
      <c r="H22" s="113">
        <f t="shared" si="0"/>
        <v>0</v>
      </c>
      <c r="I22" s="113">
        <f t="shared" si="0"/>
        <v>0</v>
      </c>
      <c r="J22" s="116">
        <f t="shared" si="0"/>
        <v>0</v>
      </c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</row>
    <row r="23" spans="1:35">
      <c r="A23" s="11" t="s">
        <v>19</v>
      </c>
      <c r="B23" s="158"/>
      <c r="C23" s="158"/>
      <c r="D23" s="159"/>
      <c r="E23" s="158"/>
      <c r="F23" s="158"/>
      <c r="G23" s="159"/>
      <c r="H23" s="113">
        <f t="shared" si="0"/>
        <v>0</v>
      </c>
      <c r="I23" s="113">
        <f t="shared" si="0"/>
        <v>0</v>
      </c>
      <c r="J23" s="116">
        <f>D23+G23</f>
        <v>0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</row>
    <row r="24" spans="1:35">
      <c r="A24" s="11" t="s">
        <v>20</v>
      </c>
      <c r="B24" s="158"/>
      <c r="C24" s="158"/>
      <c r="D24" s="159"/>
      <c r="E24" s="158"/>
      <c r="F24" s="158"/>
      <c r="G24" s="159"/>
      <c r="H24" s="113">
        <f t="shared" si="0"/>
        <v>0</v>
      </c>
      <c r="I24" s="113">
        <f t="shared" si="0"/>
        <v>0</v>
      </c>
      <c r="J24" s="116">
        <f>D24+G24</f>
        <v>0</v>
      </c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</row>
    <row r="25" spans="1:35">
      <c r="A25" s="11" t="s">
        <v>21</v>
      </c>
      <c r="B25" s="158"/>
      <c r="C25" s="158"/>
      <c r="D25" s="15"/>
      <c r="E25" s="158"/>
      <c r="F25" s="158"/>
      <c r="G25" s="8"/>
      <c r="H25" s="113">
        <f t="shared" si="0"/>
        <v>0</v>
      </c>
      <c r="I25" s="113">
        <f t="shared" si="0"/>
        <v>0</v>
      </c>
      <c r="J25" s="114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</row>
    <row r="26" spans="1:35">
      <c r="A26" s="11" t="s">
        <v>22</v>
      </c>
      <c r="B26" s="158"/>
      <c r="C26" s="158"/>
      <c r="D26" s="15"/>
      <c r="E26" s="158"/>
      <c r="F26" s="158"/>
      <c r="G26" s="8"/>
      <c r="H26" s="113">
        <f t="shared" si="0"/>
        <v>0</v>
      </c>
      <c r="I26" s="113">
        <f t="shared" si="0"/>
        <v>0</v>
      </c>
      <c r="J26" s="114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</row>
    <row r="27" spans="1:35">
      <c r="A27" s="11" t="s">
        <v>23</v>
      </c>
      <c r="B27" s="158"/>
      <c r="C27" s="158"/>
      <c r="D27" s="15"/>
      <c r="E27" s="158"/>
      <c r="F27" s="158"/>
      <c r="G27" s="8"/>
      <c r="H27" s="113">
        <f t="shared" si="0"/>
        <v>0</v>
      </c>
      <c r="I27" s="113">
        <f t="shared" si="0"/>
        <v>0</v>
      </c>
      <c r="J27" s="114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</row>
    <row r="28" spans="1:35">
      <c r="A28" s="11" t="s">
        <v>24</v>
      </c>
      <c r="B28" s="158"/>
      <c r="C28" s="158"/>
      <c r="D28" s="15"/>
      <c r="E28" s="158"/>
      <c r="F28" s="158"/>
      <c r="G28" s="8"/>
      <c r="H28" s="113">
        <f t="shared" si="0"/>
        <v>0</v>
      </c>
      <c r="I28" s="113">
        <f t="shared" si="0"/>
        <v>0</v>
      </c>
      <c r="J28" s="114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</row>
    <row r="29" spans="1:35">
      <c r="A29" s="11" t="s">
        <v>25</v>
      </c>
      <c r="B29" s="158"/>
      <c r="C29" s="158"/>
      <c r="D29" s="15"/>
      <c r="E29" s="158"/>
      <c r="F29" s="158"/>
      <c r="G29" s="8"/>
      <c r="H29" s="113">
        <f t="shared" si="0"/>
        <v>0</v>
      </c>
      <c r="I29" s="113">
        <f t="shared" si="0"/>
        <v>0</v>
      </c>
      <c r="J29" s="114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</row>
    <row r="30" spans="1:35">
      <c r="A30" s="11" t="s">
        <v>26</v>
      </c>
      <c r="B30" s="158"/>
      <c r="C30" s="158"/>
      <c r="D30" s="15"/>
      <c r="E30" s="158"/>
      <c r="F30" s="158"/>
      <c r="G30" s="8"/>
      <c r="H30" s="113">
        <f t="shared" si="0"/>
        <v>0</v>
      </c>
      <c r="I30" s="113">
        <f t="shared" si="0"/>
        <v>0</v>
      </c>
      <c r="J30" s="114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</row>
    <row r="31" spans="1:35">
      <c r="A31" s="11" t="s">
        <v>27</v>
      </c>
      <c r="B31" s="158"/>
      <c r="C31" s="158"/>
      <c r="D31" s="16"/>
      <c r="E31" s="158"/>
      <c r="F31" s="158"/>
      <c r="G31" s="13"/>
      <c r="H31" s="113">
        <f t="shared" si="0"/>
        <v>0</v>
      </c>
      <c r="I31" s="113">
        <f t="shared" si="0"/>
        <v>0</v>
      </c>
      <c r="J31" s="115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</row>
    <row r="32" spans="1:35" ht="16.5" thickBot="1">
      <c r="A32" s="6" t="s">
        <v>28</v>
      </c>
      <c r="B32" s="117">
        <f>SUM(B10:B31)</f>
        <v>0</v>
      </c>
      <c r="C32" s="117">
        <f>SUM(C10:C31)</f>
        <v>0</v>
      </c>
      <c r="D32" s="142">
        <f>SUM(D15:D24)</f>
        <v>0</v>
      </c>
      <c r="E32" s="117">
        <f>SUM(E10:E31)</f>
        <v>0</v>
      </c>
      <c r="F32" s="117">
        <f>SUM(F10:F31)</f>
        <v>0</v>
      </c>
      <c r="G32" s="142">
        <f>SUM(G15:G24)</f>
        <v>0</v>
      </c>
      <c r="H32" s="117">
        <f>SUM(H10:H31)</f>
        <v>0</v>
      </c>
      <c r="I32" s="117">
        <f>SUM(I10:I31)</f>
        <v>0</v>
      </c>
      <c r="J32" s="118">
        <f>SUM(J15:J24)</f>
        <v>0</v>
      </c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</row>
    <row r="33" spans="1:35" ht="16.5" thickBot="1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</row>
    <row r="34" spans="1:35" ht="16.5" thickBot="1">
      <c r="A34" s="174" t="s">
        <v>29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</row>
    <row r="35" spans="1:35" ht="30.75" customHeight="1">
      <c r="A35" s="187" t="s">
        <v>2</v>
      </c>
      <c r="B35" s="190" t="s">
        <v>30</v>
      </c>
      <c r="C35" s="191"/>
      <c r="D35" s="190" t="s">
        <v>31</v>
      </c>
      <c r="E35" s="191"/>
      <c r="F35" s="194" t="s">
        <v>32</v>
      </c>
      <c r="G35" s="195"/>
      <c r="H35" s="195"/>
      <c r="I35" s="195"/>
      <c r="J35" s="195"/>
      <c r="K35" s="196"/>
      <c r="L35" s="194" t="s">
        <v>33</v>
      </c>
      <c r="M35" s="195"/>
      <c r="N35" s="195"/>
      <c r="O35" s="195"/>
      <c r="P35" s="195"/>
      <c r="Q35" s="195"/>
      <c r="R35" s="195"/>
      <c r="S35" s="195"/>
      <c r="T35" s="196"/>
      <c r="U35" s="194" t="s">
        <v>34</v>
      </c>
      <c r="V35" s="195"/>
      <c r="W35" s="195"/>
      <c r="X35" s="199"/>
      <c r="Y35" s="200" t="s">
        <v>177</v>
      </c>
      <c r="Z35" s="201"/>
      <c r="AA35" s="204" t="s">
        <v>273</v>
      </c>
      <c r="AB35" s="205"/>
      <c r="AC35" s="146"/>
      <c r="AD35" s="208" t="s">
        <v>182</v>
      </c>
      <c r="AE35" s="209"/>
      <c r="AF35" s="210"/>
      <c r="AG35" s="146"/>
      <c r="AH35" s="146"/>
      <c r="AI35" s="146"/>
    </row>
    <row r="36" spans="1:35" ht="34.9" customHeight="1">
      <c r="A36" s="188"/>
      <c r="B36" s="192"/>
      <c r="C36" s="193"/>
      <c r="D36" s="192"/>
      <c r="E36" s="193"/>
      <c r="F36" s="211" t="s">
        <v>35</v>
      </c>
      <c r="G36" s="212"/>
      <c r="H36" s="211" t="s">
        <v>36</v>
      </c>
      <c r="I36" s="212"/>
      <c r="J36" s="211" t="s">
        <v>37</v>
      </c>
      <c r="K36" s="212"/>
      <c r="L36" s="197" t="s">
        <v>38</v>
      </c>
      <c r="M36" s="197" t="s">
        <v>39</v>
      </c>
      <c r="N36" s="197" t="s">
        <v>40</v>
      </c>
      <c r="O36" s="197" t="s">
        <v>41</v>
      </c>
      <c r="P36" s="197" t="s">
        <v>42</v>
      </c>
      <c r="Q36" s="197" t="s">
        <v>43</v>
      </c>
      <c r="R36" s="197" t="s">
        <v>44</v>
      </c>
      <c r="S36" s="197" t="s">
        <v>45</v>
      </c>
      <c r="T36" s="197" t="s">
        <v>222</v>
      </c>
      <c r="U36" s="197" t="s">
        <v>46</v>
      </c>
      <c r="V36" s="211" t="s">
        <v>47</v>
      </c>
      <c r="W36" s="213"/>
      <c r="X36" s="214"/>
      <c r="Y36" s="202"/>
      <c r="Z36" s="203"/>
      <c r="AA36" s="206"/>
      <c r="AB36" s="207"/>
      <c r="AC36" s="146"/>
      <c r="AD36" s="41" t="s">
        <v>2</v>
      </c>
      <c r="AE36" s="42" t="s">
        <v>183</v>
      </c>
      <c r="AF36" s="43" t="s">
        <v>184</v>
      </c>
      <c r="AG36" s="146"/>
      <c r="AH36" s="146"/>
      <c r="AI36" s="146"/>
    </row>
    <row r="37" spans="1:35" ht="62.25" customHeight="1">
      <c r="A37" s="189"/>
      <c r="B37" s="17" t="s">
        <v>48</v>
      </c>
      <c r="C37" s="17" t="s">
        <v>49</v>
      </c>
      <c r="D37" s="17" t="s">
        <v>48</v>
      </c>
      <c r="E37" s="17" t="s">
        <v>49</v>
      </c>
      <c r="F37" s="17" t="s">
        <v>48</v>
      </c>
      <c r="G37" s="17" t="s">
        <v>49</v>
      </c>
      <c r="H37" s="17" t="s">
        <v>48</v>
      </c>
      <c r="I37" s="17" t="s">
        <v>49</v>
      </c>
      <c r="J37" s="17" t="s">
        <v>48</v>
      </c>
      <c r="K37" s="17" t="s">
        <v>49</v>
      </c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7" t="s">
        <v>50</v>
      </c>
      <c r="W37" s="17" t="s">
        <v>51</v>
      </c>
      <c r="X37" s="18" t="s">
        <v>52</v>
      </c>
      <c r="Y37" s="44" t="s">
        <v>178</v>
      </c>
      <c r="Z37" s="45" t="s">
        <v>179</v>
      </c>
      <c r="AA37" s="45" t="s">
        <v>180</v>
      </c>
      <c r="AB37" s="46" t="s">
        <v>181</v>
      </c>
      <c r="AC37" s="146"/>
      <c r="AD37" s="41" t="s">
        <v>185</v>
      </c>
      <c r="AE37" s="158"/>
      <c r="AF37" s="158"/>
      <c r="AG37" s="146"/>
      <c r="AH37" s="146"/>
      <c r="AI37" s="146"/>
    </row>
    <row r="38" spans="1:35" ht="16.5" thickBot="1">
      <c r="A38" s="20" t="s">
        <v>5</v>
      </c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46"/>
      <c r="AD38" s="47" t="s">
        <v>6</v>
      </c>
      <c r="AE38" s="158"/>
      <c r="AF38" s="158"/>
      <c r="AG38" s="146"/>
      <c r="AH38" s="146"/>
      <c r="AI38" s="146"/>
    </row>
    <row r="39" spans="1:35" ht="16.5" thickBot="1">
      <c r="A39" s="4" t="s">
        <v>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46"/>
      <c r="AD39" s="146"/>
      <c r="AE39" s="146"/>
      <c r="AF39" s="146"/>
      <c r="AG39" s="146"/>
      <c r="AH39" s="146"/>
      <c r="AI39" s="146"/>
    </row>
    <row r="40" spans="1:35" ht="16.5" thickBot="1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</row>
    <row r="41" spans="1:35" ht="16.5" thickBot="1">
      <c r="A41" s="174" t="s">
        <v>53</v>
      </c>
      <c r="B41" s="175"/>
      <c r="C41" s="175"/>
      <c r="D41" s="175"/>
      <c r="E41" s="17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</row>
    <row r="42" spans="1:35" ht="30.6" customHeight="1">
      <c r="A42" s="3" t="s">
        <v>54</v>
      </c>
      <c r="B42" s="194" t="s">
        <v>55</v>
      </c>
      <c r="C42" s="196"/>
      <c r="D42" s="194" t="s">
        <v>56</v>
      </c>
      <c r="E42" s="196"/>
      <c r="F42" s="194" t="s">
        <v>57</v>
      </c>
      <c r="G42" s="196"/>
      <c r="H42" s="194" t="s">
        <v>58</v>
      </c>
      <c r="I42" s="196"/>
      <c r="J42" s="194" t="s">
        <v>59</v>
      </c>
      <c r="K42" s="196"/>
      <c r="L42" s="194" t="s">
        <v>60</v>
      </c>
      <c r="M42" s="196"/>
      <c r="N42" s="194" t="s">
        <v>61</v>
      </c>
      <c r="O42" s="196"/>
      <c r="P42" s="194" t="s">
        <v>62</v>
      </c>
      <c r="Q42" s="196"/>
      <c r="R42" s="194" t="s">
        <v>63</v>
      </c>
      <c r="S42" s="195"/>
      <c r="T42" s="196"/>
      <c r="U42" s="194" t="s">
        <v>64</v>
      </c>
      <c r="V42" s="196"/>
      <c r="W42" s="194" t="s">
        <v>65</v>
      </c>
      <c r="X42" s="196"/>
      <c r="Y42" s="194" t="s">
        <v>66</v>
      </c>
      <c r="Z42" s="199"/>
      <c r="AA42" s="146"/>
      <c r="AB42" s="169" t="s">
        <v>53</v>
      </c>
      <c r="AC42" s="169"/>
      <c r="AD42" s="146"/>
      <c r="AE42" s="170" t="s">
        <v>280</v>
      </c>
      <c r="AF42" s="170"/>
      <c r="AG42" s="146"/>
      <c r="AH42" s="171" t="s">
        <v>281</v>
      </c>
      <c r="AI42" s="171"/>
    </row>
    <row r="43" spans="1:35" ht="31.5">
      <c r="A43" s="20" t="s">
        <v>2</v>
      </c>
      <c r="B43" s="17" t="s">
        <v>67</v>
      </c>
      <c r="C43" s="17" t="s">
        <v>6</v>
      </c>
      <c r="D43" s="17" t="s">
        <v>67</v>
      </c>
      <c r="E43" s="17" t="s">
        <v>6</v>
      </c>
      <c r="F43" s="17" t="s">
        <v>67</v>
      </c>
      <c r="G43" s="17" t="s">
        <v>6</v>
      </c>
      <c r="H43" s="17" t="s">
        <v>67</v>
      </c>
      <c r="I43" s="17" t="s">
        <v>6</v>
      </c>
      <c r="J43" s="17" t="s">
        <v>67</v>
      </c>
      <c r="K43" s="17" t="s">
        <v>6</v>
      </c>
      <c r="L43" s="17" t="s">
        <v>67</v>
      </c>
      <c r="M43" s="17" t="s">
        <v>6</v>
      </c>
      <c r="N43" s="17" t="s">
        <v>67</v>
      </c>
      <c r="O43" s="17" t="s">
        <v>6</v>
      </c>
      <c r="P43" s="17" t="s">
        <v>67</v>
      </c>
      <c r="Q43" s="17" t="s">
        <v>6</v>
      </c>
      <c r="R43" s="17" t="s">
        <v>67</v>
      </c>
      <c r="S43" s="211" t="s">
        <v>6</v>
      </c>
      <c r="T43" s="212"/>
      <c r="U43" s="17" t="s">
        <v>67</v>
      </c>
      <c r="V43" s="17" t="s">
        <v>6</v>
      </c>
      <c r="W43" s="17" t="s">
        <v>67</v>
      </c>
      <c r="X43" s="17" t="s">
        <v>6</v>
      </c>
      <c r="Y43" s="17" t="s">
        <v>67</v>
      </c>
      <c r="Z43" s="18" t="s">
        <v>6</v>
      </c>
      <c r="AA43" s="146"/>
      <c r="AB43" s="17" t="s">
        <v>67</v>
      </c>
      <c r="AC43" s="17" t="s">
        <v>6</v>
      </c>
      <c r="AD43" s="146"/>
      <c r="AE43" s="17" t="s">
        <v>67</v>
      </c>
      <c r="AF43" s="17" t="s">
        <v>6</v>
      </c>
      <c r="AG43" s="146"/>
      <c r="AH43" s="17" t="s">
        <v>67</v>
      </c>
      <c r="AI43" s="17" t="s">
        <v>6</v>
      </c>
    </row>
    <row r="44" spans="1:35" ht="30" customHeight="1">
      <c r="A44" s="21" t="s">
        <v>68</v>
      </c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220"/>
      <c r="T44" s="221"/>
      <c r="U44" s="160"/>
      <c r="V44" s="160"/>
      <c r="W44" s="160"/>
      <c r="X44" s="160"/>
      <c r="Y44" s="160"/>
      <c r="Z44" s="160"/>
      <c r="AA44" s="21" t="s">
        <v>68</v>
      </c>
      <c r="AB44" s="56">
        <f>U44+W44+Y44+R44+P44+N44+L44+J44+H44+F44+D44+B44</f>
        <v>0</v>
      </c>
      <c r="AC44" s="56">
        <f>V44+X44+Z44+S44+Q44+O44+M44+K44+I44+G44+E44+C44</f>
        <v>0</v>
      </c>
      <c r="AD44" s="146"/>
      <c r="AE44" s="62">
        <f>D38+E38</f>
        <v>0</v>
      </c>
      <c r="AF44" s="62">
        <f>D39+E39</f>
        <v>0</v>
      </c>
      <c r="AG44" s="146"/>
      <c r="AH44" s="62">
        <f>AB44-AE44</f>
        <v>0</v>
      </c>
      <c r="AI44" s="62">
        <f t="shared" ref="AI44:AI47" si="1">AC44-AF44</f>
        <v>0</v>
      </c>
    </row>
    <row r="45" spans="1:35" ht="36" customHeight="1">
      <c r="A45" s="58" t="s">
        <v>69</v>
      </c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222"/>
      <c r="T45" s="223"/>
      <c r="U45" s="161"/>
      <c r="V45" s="161"/>
      <c r="W45" s="161"/>
      <c r="X45" s="161"/>
      <c r="Y45" s="161"/>
      <c r="Z45" s="161"/>
      <c r="AA45" s="127" t="s">
        <v>69</v>
      </c>
      <c r="AB45" s="56">
        <f>U45+W45+Y45+R45+P45+N45+L45+J45+H45+F45+D45+B45</f>
        <v>0</v>
      </c>
      <c r="AC45" s="56">
        <f>V45+X45+Z45+S45+Q45+O45+M45+K45+I45+G45+E45+C45</f>
        <v>0</v>
      </c>
      <c r="AD45" s="146"/>
      <c r="AE45" s="56">
        <f>C52+C53+D52+D53</f>
        <v>0</v>
      </c>
      <c r="AF45" s="56">
        <f>C54+C55+D54+D55</f>
        <v>0</v>
      </c>
      <c r="AG45" s="146"/>
      <c r="AH45" s="62">
        <f t="shared" ref="AH45:AH47" si="2">AB45-AE45</f>
        <v>0</v>
      </c>
      <c r="AI45" s="62">
        <f t="shared" si="1"/>
        <v>0</v>
      </c>
    </row>
    <row r="46" spans="1:35" ht="35.25" customHeight="1">
      <c r="A46" s="59" t="s">
        <v>70</v>
      </c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224"/>
      <c r="T46" s="225"/>
      <c r="U46" s="162"/>
      <c r="V46" s="162"/>
      <c r="W46" s="162"/>
      <c r="X46" s="162"/>
      <c r="Y46" s="162"/>
      <c r="Z46" s="162"/>
      <c r="AA46" s="128" t="s">
        <v>70</v>
      </c>
      <c r="AB46" s="56">
        <f t="shared" ref="AB46:AC47" si="3">U46+W46+Y46+R46+P46+N46+L46+J46+H46+F46+D46+B46</f>
        <v>0</v>
      </c>
      <c r="AC46" s="56">
        <f t="shared" si="3"/>
        <v>0</v>
      </c>
      <c r="AD46" s="146"/>
      <c r="AE46" s="56">
        <f>E52+E53</f>
        <v>0</v>
      </c>
      <c r="AF46" s="56">
        <f>E54+E55</f>
        <v>0</v>
      </c>
      <c r="AG46" s="146"/>
      <c r="AH46" s="62">
        <f t="shared" si="2"/>
        <v>0</v>
      </c>
      <c r="AI46" s="62">
        <f t="shared" si="1"/>
        <v>0</v>
      </c>
    </row>
    <row r="47" spans="1:35" ht="30.75" thickBot="1">
      <c r="A47" s="60" t="s">
        <v>71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226"/>
      <c r="T47" s="227"/>
      <c r="U47" s="163"/>
      <c r="V47" s="163"/>
      <c r="W47" s="163"/>
      <c r="X47" s="163"/>
      <c r="Y47" s="163"/>
      <c r="Z47" s="163"/>
      <c r="AA47" s="129" t="s">
        <v>71</v>
      </c>
      <c r="AB47" s="56">
        <f>U47+W47+Y47+R47+P47+N47+L47+J47+H47+F47+D47+B47</f>
        <v>0</v>
      </c>
      <c r="AC47" s="56">
        <f t="shared" si="3"/>
        <v>0</v>
      </c>
      <c r="AD47" s="146"/>
      <c r="AE47" s="62">
        <f>F52+F53+G52+G53+H52+H53+I52+I53+J52+J53+K52+K53+L52+L53+M52+M53+N52+N53+O52+O53+P52+P53+Q52+Q53+R52+R53+S52+S53+T52+T53+U52+U53+V52+V53+W52+W53+X52+X53</f>
        <v>0</v>
      </c>
      <c r="AF47" s="62">
        <f>Y54+Y55-(C54+C55+D54+D55+E54+E55)</f>
        <v>0</v>
      </c>
      <c r="AG47" s="146"/>
      <c r="AH47" s="62">
        <f t="shared" si="2"/>
        <v>0</v>
      </c>
      <c r="AI47" s="62">
        <f t="shared" si="1"/>
        <v>0</v>
      </c>
    </row>
    <row r="48" spans="1:3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</row>
    <row r="49" spans="1:35" ht="16.5" thickBot="1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</row>
    <row r="50" spans="1:35" ht="16.5" thickBot="1">
      <c r="A50" s="174" t="s">
        <v>72</v>
      </c>
      <c r="B50" s="175"/>
      <c r="C50" s="175"/>
      <c r="D50" s="175"/>
      <c r="E50" s="175"/>
      <c r="F50" s="17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</row>
    <row r="51" spans="1:35" ht="31.5">
      <c r="A51" s="3" t="s">
        <v>2</v>
      </c>
      <c r="B51" s="22" t="s">
        <v>73</v>
      </c>
      <c r="C51" s="22" t="s">
        <v>74</v>
      </c>
      <c r="D51" s="22" t="s">
        <v>75</v>
      </c>
      <c r="E51" s="22" t="s">
        <v>76</v>
      </c>
      <c r="F51" s="22" t="s">
        <v>223</v>
      </c>
      <c r="G51" s="22" t="s">
        <v>224</v>
      </c>
      <c r="H51" s="22" t="s">
        <v>38</v>
      </c>
      <c r="I51" s="22" t="s">
        <v>225</v>
      </c>
      <c r="J51" s="22" t="s">
        <v>226</v>
      </c>
      <c r="K51" s="22" t="s">
        <v>40</v>
      </c>
      <c r="L51" s="22" t="s">
        <v>41</v>
      </c>
      <c r="M51" s="22" t="s">
        <v>42</v>
      </c>
      <c r="N51" s="22" t="s">
        <v>43</v>
      </c>
      <c r="O51" s="22" t="s">
        <v>227</v>
      </c>
      <c r="P51" s="22" t="s">
        <v>45</v>
      </c>
      <c r="Q51" s="22" t="s">
        <v>228</v>
      </c>
      <c r="R51" s="22" t="s">
        <v>77</v>
      </c>
      <c r="S51" s="22" t="s">
        <v>229</v>
      </c>
      <c r="T51" s="22" t="s">
        <v>78</v>
      </c>
      <c r="U51" s="22" t="s">
        <v>79</v>
      </c>
      <c r="V51" s="22" t="s">
        <v>80</v>
      </c>
      <c r="W51" s="22" t="s">
        <v>81</v>
      </c>
      <c r="X51" s="22" t="s">
        <v>270</v>
      </c>
      <c r="Y51" s="23" t="s">
        <v>28</v>
      </c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</row>
    <row r="52" spans="1:35">
      <c r="A52" s="215" t="s">
        <v>5</v>
      </c>
      <c r="B52" s="17" t="s">
        <v>82</v>
      </c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8">
        <f t="shared" ref="Y52:Y57" si="4">SUM(C52:X52)</f>
        <v>0</v>
      </c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</row>
    <row r="53" spans="1:35">
      <c r="A53" s="189"/>
      <c r="B53" s="17" t="s">
        <v>12</v>
      </c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8">
        <f t="shared" si="4"/>
        <v>0</v>
      </c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</row>
    <row r="54" spans="1:35">
      <c r="A54" s="215" t="s">
        <v>6</v>
      </c>
      <c r="B54" s="17" t="s">
        <v>82</v>
      </c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8">
        <f t="shared" si="4"/>
        <v>0</v>
      </c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</row>
    <row r="55" spans="1:35">
      <c r="A55" s="189"/>
      <c r="B55" s="17" t="s">
        <v>12</v>
      </c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8">
        <f t="shared" si="4"/>
        <v>0</v>
      </c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</row>
    <row r="56" spans="1:35">
      <c r="A56" s="215" t="s">
        <v>9</v>
      </c>
      <c r="B56" s="17" t="s">
        <v>82</v>
      </c>
      <c r="C56" s="17">
        <f>C52+C54</f>
        <v>0</v>
      </c>
      <c r="D56" s="17">
        <f t="shared" ref="C56:X57" si="5">D52+D54</f>
        <v>0</v>
      </c>
      <c r="E56" s="17">
        <f t="shared" si="5"/>
        <v>0</v>
      </c>
      <c r="F56" s="17">
        <f t="shared" si="5"/>
        <v>0</v>
      </c>
      <c r="G56" s="17">
        <f t="shared" si="5"/>
        <v>0</v>
      </c>
      <c r="H56" s="17">
        <f t="shared" si="5"/>
        <v>0</v>
      </c>
      <c r="I56" s="17">
        <f t="shared" si="5"/>
        <v>0</v>
      </c>
      <c r="J56" s="17">
        <f t="shared" si="5"/>
        <v>0</v>
      </c>
      <c r="K56" s="17">
        <f t="shared" si="5"/>
        <v>0</v>
      </c>
      <c r="L56" s="17">
        <f t="shared" si="5"/>
        <v>0</v>
      </c>
      <c r="M56" s="17">
        <f t="shared" si="5"/>
        <v>0</v>
      </c>
      <c r="N56" s="17">
        <f t="shared" si="5"/>
        <v>0</v>
      </c>
      <c r="O56" s="17">
        <f t="shared" si="5"/>
        <v>0</v>
      </c>
      <c r="P56" s="17">
        <f t="shared" si="5"/>
        <v>0</v>
      </c>
      <c r="Q56" s="17">
        <f t="shared" si="5"/>
        <v>0</v>
      </c>
      <c r="R56" s="17">
        <f t="shared" si="5"/>
        <v>0</v>
      </c>
      <c r="S56" s="17">
        <f t="shared" si="5"/>
        <v>0</v>
      </c>
      <c r="T56" s="17">
        <f t="shared" si="5"/>
        <v>0</v>
      </c>
      <c r="U56" s="17">
        <f t="shared" si="5"/>
        <v>0</v>
      </c>
      <c r="V56" s="17">
        <f t="shared" si="5"/>
        <v>0</v>
      </c>
      <c r="W56" s="17">
        <f t="shared" si="5"/>
        <v>0</v>
      </c>
      <c r="X56" s="17">
        <f t="shared" si="5"/>
        <v>0</v>
      </c>
      <c r="Y56" s="18">
        <f t="shared" si="4"/>
        <v>0</v>
      </c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</row>
    <row r="57" spans="1:35" ht="16.5" thickBot="1">
      <c r="A57" s="216"/>
      <c r="B57" s="19" t="s">
        <v>12</v>
      </c>
      <c r="C57" s="17">
        <f t="shared" si="5"/>
        <v>0</v>
      </c>
      <c r="D57" s="17">
        <f t="shared" si="5"/>
        <v>0</v>
      </c>
      <c r="E57" s="17">
        <f t="shared" si="5"/>
        <v>0</v>
      </c>
      <c r="F57" s="17">
        <f t="shared" si="5"/>
        <v>0</v>
      </c>
      <c r="G57" s="17">
        <f t="shared" si="5"/>
        <v>0</v>
      </c>
      <c r="H57" s="17">
        <f t="shared" si="5"/>
        <v>0</v>
      </c>
      <c r="I57" s="17">
        <f t="shared" si="5"/>
        <v>0</v>
      </c>
      <c r="J57" s="17">
        <f t="shared" si="5"/>
        <v>0</v>
      </c>
      <c r="K57" s="17">
        <f t="shared" si="5"/>
        <v>0</v>
      </c>
      <c r="L57" s="17">
        <f t="shared" si="5"/>
        <v>0</v>
      </c>
      <c r="M57" s="17">
        <f t="shared" si="5"/>
        <v>0</v>
      </c>
      <c r="N57" s="17">
        <f t="shared" si="5"/>
        <v>0</v>
      </c>
      <c r="O57" s="17">
        <f t="shared" si="5"/>
        <v>0</v>
      </c>
      <c r="P57" s="17">
        <f t="shared" si="5"/>
        <v>0</v>
      </c>
      <c r="Q57" s="17">
        <f t="shared" si="5"/>
        <v>0</v>
      </c>
      <c r="R57" s="17">
        <f t="shared" si="5"/>
        <v>0</v>
      </c>
      <c r="S57" s="17">
        <f t="shared" si="5"/>
        <v>0</v>
      </c>
      <c r="T57" s="17">
        <f t="shared" si="5"/>
        <v>0</v>
      </c>
      <c r="U57" s="17">
        <f t="shared" si="5"/>
        <v>0</v>
      </c>
      <c r="V57" s="17">
        <f t="shared" si="5"/>
        <v>0</v>
      </c>
      <c r="W57" s="17">
        <f t="shared" si="5"/>
        <v>0</v>
      </c>
      <c r="X57" s="17">
        <f t="shared" si="5"/>
        <v>0</v>
      </c>
      <c r="Y57" s="18">
        <f t="shared" si="4"/>
        <v>0</v>
      </c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</row>
    <row r="58" spans="1:35" ht="16.5" thickBot="1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</row>
    <row r="59" spans="1:35" ht="31.5" customHeight="1" thickBot="1">
      <c r="A59" s="217" t="s">
        <v>83</v>
      </c>
      <c r="B59" s="218"/>
      <c r="C59" s="218"/>
      <c r="D59" s="218"/>
      <c r="E59" s="218"/>
      <c r="F59" s="218"/>
      <c r="G59" s="218"/>
      <c r="H59" s="218"/>
      <c r="I59" s="218"/>
      <c r="J59" s="218"/>
      <c r="K59" s="219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</row>
    <row r="60" spans="1:35" ht="105" customHeight="1">
      <c r="A60" s="3" t="s">
        <v>2</v>
      </c>
      <c r="B60" s="22" t="s">
        <v>84</v>
      </c>
      <c r="C60" s="22" t="s">
        <v>85</v>
      </c>
      <c r="D60" s="22" t="s">
        <v>86</v>
      </c>
      <c r="E60" s="105" t="s">
        <v>87</v>
      </c>
      <c r="F60" s="22" t="s">
        <v>88</v>
      </c>
      <c r="G60" s="22" t="s">
        <v>89</v>
      </c>
      <c r="H60" s="22" t="s">
        <v>90</v>
      </c>
      <c r="I60" s="22" t="s">
        <v>91</v>
      </c>
      <c r="J60" s="22" t="s">
        <v>92</v>
      </c>
      <c r="K60" s="23" t="s">
        <v>93</v>
      </c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</row>
    <row r="61" spans="1:35" ht="32.25" customHeight="1">
      <c r="A61" s="215" t="s">
        <v>5</v>
      </c>
      <c r="B61" s="17" t="s">
        <v>74</v>
      </c>
      <c r="C61" s="158"/>
      <c r="D61" s="158"/>
      <c r="E61" s="158"/>
      <c r="F61" s="158"/>
      <c r="G61" s="158"/>
      <c r="H61" s="158"/>
      <c r="I61" s="158"/>
      <c r="J61" s="158"/>
      <c r="K61" s="158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</row>
    <row r="62" spans="1:35" ht="41.25" customHeight="1">
      <c r="A62" s="188"/>
      <c r="B62" s="17" t="s">
        <v>94</v>
      </c>
      <c r="C62" s="158"/>
      <c r="D62" s="158"/>
      <c r="E62" s="158"/>
      <c r="F62" s="164"/>
      <c r="G62" s="164"/>
      <c r="H62" s="158"/>
      <c r="I62" s="164"/>
      <c r="J62" s="158"/>
      <c r="K62" s="158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</row>
    <row r="63" spans="1:35" ht="32.25" customHeight="1">
      <c r="A63" s="189"/>
      <c r="B63" s="17" t="s">
        <v>95</v>
      </c>
      <c r="C63" s="158"/>
      <c r="D63" s="158"/>
      <c r="E63" s="158"/>
      <c r="F63" s="165"/>
      <c r="G63" s="165"/>
      <c r="H63" s="158"/>
      <c r="I63" s="165"/>
      <c r="J63" s="158"/>
      <c r="K63" s="158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</row>
    <row r="64" spans="1:35">
      <c r="A64" s="215" t="s">
        <v>6</v>
      </c>
      <c r="B64" s="17" t="s">
        <v>74</v>
      </c>
      <c r="C64" s="158"/>
      <c r="D64" s="158"/>
      <c r="E64" s="158"/>
      <c r="F64" s="158"/>
      <c r="G64" s="158"/>
      <c r="H64" s="158"/>
      <c r="I64" s="158"/>
      <c r="J64" s="158"/>
      <c r="K64" s="158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</row>
    <row r="65" spans="1:35" ht="42.75" customHeight="1">
      <c r="A65" s="188"/>
      <c r="B65" s="17" t="s">
        <v>94</v>
      </c>
      <c r="C65" s="158"/>
      <c r="D65" s="158"/>
      <c r="E65" s="158"/>
      <c r="F65" s="165"/>
      <c r="G65" s="165"/>
      <c r="H65" s="158"/>
      <c r="I65" s="165"/>
      <c r="J65" s="158"/>
      <c r="K65" s="158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</row>
    <row r="66" spans="1:35" ht="37.9" customHeight="1" thickBot="1">
      <c r="A66" s="216"/>
      <c r="B66" s="19" t="s">
        <v>95</v>
      </c>
      <c r="C66" s="158"/>
      <c r="D66" s="158"/>
      <c r="E66" s="158"/>
      <c r="F66" s="166"/>
      <c r="G66" s="166"/>
      <c r="H66" s="158"/>
      <c r="I66" s="166"/>
      <c r="J66" s="158"/>
      <c r="K66" s="158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</row>
    <row r="67" spans="1:3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</row>
    <row r="68" spans="1:35" ht="16.5" thickBot="1">
      <c r="A68" s="234" t="s">
        <v>96</v>
      </c>
      <c r="B68" s="235"/>
      <c r="C68" s="235"/>
      <c r="D68" s="235"/>
      <c r="E68" s="235"/>
      <c r="F68" s="235"/>
      <c r="G68" s="235"/>
      <c r="H68" s="235"/>
      <c r="I68" s="235"/>
      <c r="J68" s="235"/>
      <c r="K68" s="235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</row>
    <row r="69" spans="1:35" ht="32.25" thickBot="1">
      <c r="A69" s="152" t="s">
        <v>2</v>
      </c>
      <c r="B69" s="153" t="s">
        <v>97</v>
      </c>
      <c r="C69" s="26" t="s">
        <v>38</v>
      </c>
      <c r="D69" s="27" t="s">
        <v>39</v>
      </c>
      <c r="E69" s="27" t="s">
        <v>40</v>
      </c>
      <c r="F69" s="27" t="s">
        <v>41</v>
      </c>
      <c r="G69" s="27" t="s">
        <v>98</v>
      </c>
      <c r="H69" s="27" t="s">
        <v>43</v>
      </c>
      <c r="I69" s="27" t="s">
        <v>44</v>
      </c>
      <c r="J69" s="28" t="s">
        <v>45</v>
      </c>
      <c r="K69" s="28" t="s">
        <v>276</v>
      </c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</row>
    <row r="70" spans="1:35" ht="28.5" customHeight="1">
      <c r="A70" s="236" t="s">
        <v>5</v>
      </c>
      <c r="B70" s="29" t="s">
        <v>99</v>
      </c>
      <c r="C70" s="158"/>
      <c r="D70" s="158"/>
      <c r="E70" s="158"/>
      <c r="F70" s="158"/>
      <c r="G70" s="158"/>
      <c r="H70" s="158"/>
      <c r="I70" s="158"/>
      <c r="J70" s="158"/>
      <c r="K70" s="158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</row>
    <row r="71" spans="1:35" ht="31.5">
      <c r="A71" s="237"/>
      <c r="B71" s="30" t="s">
        <v>100</v>
      </c>
      <c r="C71" s="158"/>
      <c r="D71" s="158"/>
      <c r="E71" s="158"/>
      <c r="F71" s="158"/>
      <c r="G71" s="158"/>
      <c r="H71" s="158"/>
      <c r="I71" s="158"/>
      <c r="J71" s="158"/>
      <c r="K71" s="158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</row>
    <row r="72" spans="1:35" ht="31.5">
      <c r="A72" s="237"/>
      <c r="B72" s="30" t="s">
        <v>101</v>
      </c>
      <c r="C72" s="158"/>
      <c r="D72" s="158"/>
      <c r="E72" s="158"/>
      <c r="F72" s="158"/>
      <c r="G72" s="158"/>
      <c r="H72" s="158"/>
      <c r="I72" s="158"/>
      <c r="J72" s="158"/>
      <c r="K72" s="158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</row>
    <row r="73" spans="1:35" ht="31.5">
      <c r="A73" s="237"/>
      <c r="B73" s="30" t="s">
        <v>102</v>
      </c>
      <c r="C73" s="158"/>
      <c r="D73" s="158"/>
      <c r="E73" s="158"/>
      <c r="F73" s="158"/>
      <c r="G73" s="158"/>
      <c r="H73" s="158"/>
      <c r="I73" s="158"/>
      <c r="J73" s="158"/>
      <c r="K73" s="158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</row>
    <row r="74" spans="1:35" ht="30" customHeight="1" thickBot="1">
      <c r="A74" s="238"/>
      <c r="B74" s="31" t="s">
        <v>93</v>
      </c>
      <c r="C74" s="158"/>
      <c r="D74" s="158"/>
      <c r="E74" s="158"/>
      <c r="F74" s="158"/>
      <c r="G74" s="158"/>
      <c r="H74" s="158"/>
      <c r="I74" s="158"/>
      <c r="J74" s="158"/>
      <c r="K74" s="158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</row>
    <row r="75" spans="1:35" ht="31.5" customHeight="1">
      <c r="A75" s="236" t="s">
        <v>6</v>
      </c>
      <c r="B75" s="32" t="s">
        <v>99</v>
      </c>
      <c r="C75" s="158"/>
      <c r="D75" s="158"/>
      <c r="E75" s="158"/>
      <c r="F75" s="158"/>
      <c r="G75" s="158"/>
      <c r="H75" s="158"/>
      <c r="I75" s="158"/>
      <c r="J75" s="158"/>
      <c r="K75" s="158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</row>
    <row r="76" spans="1:35" ht="31.5">
      <c r="A76" s="237"/>
      <c r="B76" s="30" t="s">
        <v>100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</row>
    <row r="77" spans="1:35" ht="31.5">
      <c r="A77" s="237"/>
      <c r="B77" s="30" t="s">
        <v>101</v>
      </c>
      <c r="C77" s="158"/>
      <c r="D77" s="158"/>
      <c r="E77" s="158"/>
      <c r="F77" s="158"/>
      <c r="G77" s="158"/>
      <c r="H77" s="158"/>
      <c r="I77" s="158"/>
      <c r="J77" s="158"/>
      <c r="K77" s="158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</row>
    <row r="78" spans="1:35" ht="31.5">
      <c r="A78" s="237"/>
      <c r="B78" s="30" t="s">
        <v>102</v>
      </c>
      <c r="C78" s="158"/>
      <c r="D78" s="158"/>
      <c r="E78" s="158"/>
      <c r="F78" s="158"/>
      <c r="G78" s="158"/>
      <c r="H78" s="158"/>
      <c r="I78" s="158"/>
      <c r="J78" s="158"/>
      <c r="K78" s="158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</row>
    <row r="79" spans="1:35" ht="33.75" customHeight="1" thickBot="1">
      <c r="A79" s="238"/>
      <c r="B79" s="31" t="s">
        <v>93</v>
      </c>
      <c r="C79" s="158"/>
      <c r="D79" s="158"/>
      <c r="E79" s="158"/>
      <c r="F79" s="158"/>
      <c r="G79" s="158"/>
      <c r="H79" s="158"/>
      <c r="I79" s="158"/>
      <c r="J79" s="158"/>
      <c r="K79" s="158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</row>
    <row r="80" spans="1:35" ht="16.5" thickBot="1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</row>
    <row r="81" spans="1:35" ht="24.95" customHeight="1">
      <c r="A81" s="239" t="s">
        <v>219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1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</row>
    <row r="82" spans="1:35" ht="24.95" customHeight="1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4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</row>
    <row r="83" spans="1:35" ht="24.95" customHeight="1" thickBot="1">
      <c r="A83" s="245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  <c r="N83" s="247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</row>
    <row r="84" spans="1:35" ht="24.9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</row>
    <row r="85" spans="1:35">
      <c r="A85" s="228" t="s">
        <v>103</v>
      </c>
      <c r="B85" s="229"/>
      <c r="C85" s="229"/>
      <c r="D85" s="229"/>
      <c r="E85" s="230"/>
      <c r="F85" s="145">
        <f>(E38+D38)-SUM(F38:K38)</f>
        <v>0</v>
      </c>
      <c r="G85" s="146"/>
      <c r="H85" s="231" t="s">
        <v>104</v>
      </c>
      <c r="I85" s="232"/>
      <c r="J85" s="232"/>
      <c r="K85" s="232"/>
      <c r="L85" s="233"/>
      <c r="M85" s="145">
        <f>(C52+C53)-SUM(C61:K61)</f>
        <v>0</v>
      </c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</row>
    <row r="86" spans="1:35">
      <c r="A86" s="228" t="s">
        <v>105</v>
      </c>
      <c r="B86" s="229"/>
      <c r="C86" s="229"/>
      <c r="D86" s="229"/>
      <c r="E86" s="230"/>
      <c r="F86" s="145">
        <f>(E39+D39)-SUM(F39:K39)</f>
        <v>0</v>
      </c>
      <c r="G86" s="146"/>
      <c r="H86" s="231" t="s">
        <v>106</v>
      </c>
      <c r="I86" s="232"/>
      <c r="J86" s="232"/>
      <c r="K86" s="232"/>
      <c r="L86" s="233"/>
      <c r="M86" s="145">
        <f>(C54+C55)-SUM(C64:K64)</f>
        <v>0</v>
      </c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</row>
    <row r="87" spans="1:35">
      <c r="A87" s="228" t="s">
        <v>107</v>
      </c>
      <c r="B87" s="229"/>
      <c r="C87" s="229"/>
      <c r="D87" s="229"/>
      <c r="E87" s="230"/>
      <c r="F87" s="145">
        <f>(E38+D38)-SUM(L38:T38)</f>
        <v>0</v>
      </c>
      <c r="G87" s="146"/>
      <c r="H87" s="231" t="s">
        <v>108</v>
      </c>
      <c r="I87" s="232"/>
      <c r="J87" s="232"/>
      <c r="K87" s="232"/>
      <c r="L87" s="233"/>
      <c r="M87" s="145">
        <f>(D52+D53)-SUM(C62:K62)</f>
        <v>0</v>
      </c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</row>
    <row r="88" spans="1:35">
      <c r="A88" s="228" t="s">
        <v>109</v>
      </c>
      <c r="B88" s="229"/>
      <c r="C88" s="229"/>
      <c r="D88" s="229"/>
      <c r="E88" s="230"/>
      <c r="F88" s="145">
        <f>(E39+D39)-SUM(L39:T39)</f>
        <v>0</v>
      </c>
      <c r="G88" s="146"/>
      <c r="H88" s="231" t="s">
        <v>110</v>
      </c>
      <c r="I88" s="232"/>
      <c r="J88" s="232"/>
      <c r="K88" s="232"/>
      <c r="L88" s="233"/>
      <c r="M88" s="145">
        <f>(D54+D55)-SUM(C65:K65)</f>
        <v>0</v>
      </c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</row>
    <row r="89" spans="1:35">
      <c r="A89" s="228" t="s">
        <v>111</v>
      </c>
      <c r="B89" s="229"/>
      <c r="C89" s="229"/>
      <c r="D89" s="229"/>
      <c r="E89" s="230"/>
      <c r="F89" s="145">
        <f>(E38+D38)-(B44+D44+F44+H44+J44+L44+N44+P44+R44+U44+W44+Y44)</f>
        <v>0</v>
      </c>
      <c r="G89" s="146"/>
      <c r="H89" s="231" t="s">
        <v>112</v>
      </c>
      <c r="I89" s="232"/>
      <c r="J89" s="232"/>
      <c r="K89" s="232"/>
      <c r="L89" s="233"/>
      <c r="M89" s="145">
        <f>(E52+E53)-SUM(C63:K63)</f>
        <v>0</v>
      </c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</row>
    <row r="90" spans="1:35">
      <c r="A90" s="228" t="s">
        <v>113</v>
      </c>
      <c r="B90" s="229"/>
      <c r="C90" s="229"/>
      <c r="D90" s="229"/>
      <c r="E90" s="230"/>
      <c r="F90" s="145">
        <f>(E39+D39)-(C44+E44+G44+I44+K44+M44+O44+Q44+S44+V44+X44+Z44)</f>
        <v>0</v>
      </c>
      <c r="G90" s="146"/>
      <c r="H90" s="231" t="s">
        <v>114</v>
      </c>
      <c r="I90" s="232"/>
      <c r="J90" s="232"/>
      <c r="K90" s="232"/>
      <c r="L90" s="233"/>
      <c r="M90" s="145">
        <f>(E54+E55)-SUM(C66:K66)</f>
        <v>0</v>
      </c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</row>
    <row r="91" spans="1:35">
      <c r="A91" s="228" t="s">
        <v>115</v>
      </c>
      <c r="B91" s="229"/>
      <c r="C91" s="229"/>
      <c r="D91" s="229"/>
      <c r="E91" s="230"/>
      <c r="F91" s="145">
        <f>SUM(C52:D53)-(B45+D45+F45+H45+J45+L45+N45+P45+R45+U45+W45+Y45)</f>
        <v>0</v>
      </c>
      <c r="G91" s="146"/>
      <c r="H91" s="231" t="s">
        <v>171</v>
      </c>
      <c r="I91" s="232"/>
      <c r="J91" s="232"/>
      <c r="K91" s="232"/>
      <c r="L91" s="233"/>
      <c r="M91" s="145" t="str">
        <f>IF(D38=(F38+H38+J38),"درست","غلط")</f>
        <v>درست</v>
      </c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</row>
    <row r="92" spans="1:35">
      <c r="A92" s="228" t="s">
        <v>116</v>
      </c>
      <c r="B92" s="229"/>
      <c r="C92" s="229"/>
      <c r="D92" s="229"/>
      <c r="E92" s="230"/>
      <c r="F92" s="145">
        <f>SUM(C54:D55)-(C45+E45+G45+I45+K45+M45+O45+Q45+S45+V45+X45+Z45)</f>
        <v>0</v>
      </c>
      <c r="G92" s="146"/>
      <c r="H92" s="231" t="s">
        <v>172</v>
      </c>
      <c r="I92" s="232"/>
      <c r="J92" s="232"/>
      <c r="K92" s="232"/>
      <c r="L92" s="233"/>
      <c r="M92" s="145" t="str">
        <f>IF(D39=(F39+H39+J39),"درست","غلط")</f>
        <v>درست</v>
      </c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</row>
    <row r="93" spans="1:35">
      <c r="A93" s="228" t="s">
        <v>117</v>
      </c>
      <c r="B93" s="229"/>
      <c r="C93" s="229"/>
      <c r="D93" s="229"/>
      <c r="E93" s="230"/>
      <c r="F93" s="145">
        <f>(E52+E53)-(B46+D46+F46+H46+J46+L46+N46+P46+R46+U46+W46+Y46)</f>
        <v>0</v>
      </c>
      <c r="G93" s="146"/>
      <c r="H93" s="231" t="s">
        <v>173</v>
      </c>
      <c r="I93" s="232"/>
      <c r="J93" s="232"/>
      <c r="K93" s="232"/>
      <c r="L93" s="233"/>
      <c r="M93" s="145" t="str">
        <f>IF(E38=(G38+I38+K38),"درست","غلط")</f>
        <v>درست</v>
      </c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</row>
    <row r="94" spans="1:35">
      <c r="A94" s="228" t="s">
        <v>118</v>
      </c>
      <c r="B94" s="229"/>
      <c r="C94" s="229"/>
      <c r="D94" s="229"/>
      <c r="E94" s="230"/>
      <c r="F94" s="145">
        <f>(E55+E54)-(C46+E46+G46+I46+K46+M46+O46+Q46+S46+V46+X46+Z46)</f>
        <v>0</v>
      </c>
      <c r="G94" s="146"/>
      <c r="H94" s="231" t="s">
        <v>174</v>
      </c>
      <c r="I94" s="232"/>
      <c r="J94" s="232"/>
      <c r="K94" s="232"/>
      <c r="L94" s="233"/>
      <c r="M94" s="145" t="str">
        <f>IF(E39=(G39+I39+K39),"درست","غلط")</f>
        <v>درست</v>
      </c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</row>
    <row r="95" spans="1:35">
      <c r="A95" s="228" t="s">
        <v>119</v>
      </c>
      <c r="B95" s="229"/>
      <c r="C95" s="229"/>
      <c r="D95" s="229"/>
      <c r="E95" s="230"/>
      <c r="F95" s="145">
        <f>SUM(F52:X53)-(B47+D47+F47+H47+J47+L47+N47+P47+R47+U47+W47+Y47)</f>
        <v>0</v>
      </c>
      <c r="G95" s="146"/>
      <c r="H95" s="231" t="s">
        <v>175</v>
      </c>
      <c r="I95" s="232"/>
      <c r="J95" s="232"/>
      <c r="K95" s="232"/>
      <c r="L95" s="233"/>
      <c r="M95" s="145">
        <f>(U38+V38+W38+X38+X39+W39+V39+U39)-((D38+E38+E39+D39)+((B38+C38+C39+B39)-N102))</f>
        <v>0</v>
      </c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</row>
    <row r="96" spans="1:35">
      <c r="A96" s="228" t="s">
        <v>120</v>
      </c>
      <c r="B96" s="229"/>
      <c r="C96" s="229"/>
      <c r="D96" s="229"/>
      <c r="E96" s="230"/>
      <c r="F96" s="145">
        <f>SUM(F54:X55)-(C47+E47+G47+I47+K47+M47+O47+Q47+S47+V47+X47+Z47)</f>
        <v>0</v>
      </c>
      <c r="G96" s="146"/>
      <c r="H96" s="231" t="s">
        <v>272</v>
      </c>
      <c r="I96" s="232"/>
      <c r="J96" s="232"/>
      <c r="K96" s="232"/>
      <c r="L96" s="233"/>
      <c r="M96" s="145">
        <f>(Y38+Z38+Y39+Z39)- (U38+V38+W38+X38+U39+V39+W39+X39)</f>
        <v>0</v>
      </c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</row>
    <row r="97" spans="1:35">
      <c r="A97" s="146"/>
      <c r="B97" s="146"/>
      <c r="C97" s="146"/>
      <c r="D97" s="146"/>
      <c r="E97" s="146"/>
      <c r="F97" s="146"/>
      <c r="G97" s="146"/>
      <c r="H97" s="231" t="s">
        <v>266</v>
      </c>
      <c r="I97" s="232"/>
      <c r="J97" s="232"/>
      <c r="K97" s="232"/>
      <c r="L97" s="233"/>
      <c r="M97" s="145">
        <f>(Y38+Z38+Y39+Z39)-((D38+E38+E39+D39)+((B38+C38+C39+B39)-N102))</f>
        <v>0</v>
      </c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</row>
    <row r="98" spans="1:3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</row>
    <row r="99" spans="1:3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</row>
    <row r="100" spans="1:3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</row>
    <row r="101" spans="1:3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</row>
    <row r="102" spans="1:35">
      <c r="A102" s="248" t="s">
        <v>121</v>
      </c>
      <c r="B102" s="248"/>
      <c r="C102" s="248"/>
      <c r="D102" s="248"/>
      <c r="E102" s="248"/>
      <c r="F102" s="248"/>
      <c r="G102" s="140">
        <f>H32+I32</f>
        <v>0</v>
      </c>
      <c r="H102" s="249" t="s">
        <v>122</v>
      </c>
      <c r="I102" s="250"/>
      <c r="J102" s="250"/>
      <c r="K102" s="250"/>
      <c r="L102" s="250"/>
      <c r="M102" s="251"/>
      <c r="N102" s="33">
        <f>SUM(B38:E39)-SUM(U38:X39)</f>
        <v>0</v>
      </c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</row>
    <row r="103" spans="1:35">
      <c r="A103" s="252" t="s">
        <v>123</v>
      </c>
      <c r="B103" s="252"/>
      <c r="C103" s="252"/>
      <c r="D103" s="252"/>
      <c r="E103" s="252"/>
      <c r="F103" s="252"/>
      <c r="G103" s="132">
        <f>B4+B5</f>
        <v>0</v>
      </c>
      <c r="H103" s="249" t="s">
        <v>124</v>
      </c>
      <c r="I103" s="250"/>
      <c r="J103" s="250"/>
      <c r="K103" s="250"/>
      <c r="L103" s="250"/>
      <c r="M103" s="251"/>
      <c r="N103" s="34" t="e">
        <f>(SUM(B38:E39)-SUM(U38:X39))*100/SUM(U38:X39)</f>
        <v>#DIV/0!</v>
      </c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</row>
    <row r="104" spans="1:35">
      <c r="A104" s="252" t="s">
        <v>125</v>
      </c>
      <c r="B104" s="252"/>
      <c r="C104" s="252"/>
      <c r="D104" s="252"/>
      <c r="E104" s="252"/>
      <c r="F104" s="252"/>
      <c r="G104" s="131" t="e">
        <f>G102/G103</f>
        <v>#DIV/0!</v>
      </c>
      <c r="H104" s="253" t="s">
        <v>126</v>
      </c>
      <c r="I104" s="253"/>
      <c r="J104" s="253"/>
      <c r="K104" s="253"/>
      <c r="L104" s="253"/>
      <c r="M104" s="253"/>
      <c r="N104" s="34" t="e">
        <f>SUM(B38:C39)/SUM(B38:E39)%</f>
        <v>#DIV/0!</v>
      </c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</row>
    <row r="105" spans="1:35">
      <c r="A105" s="252" t="s">
        <v>127</v>
      </c>
      <c r="B105" s="252"/>
      <c r="C105" s="252"/>
      <c r="D105" s="252"/>
      <c r="E105" s="252"/>
      <c r="F105" s="252"/>
      <c r="G105" s="131" t="e">
        <f>(I11+H11+H10+I10)*100/G102</f>
        <v>#DIV/0!</v>
      </c>
      <c r="H105" s="249" t="s">
        <v>128</v>
      </c>
      <c r="I105" s="250"/>
      <c r="J105" s="250"/>
      <c r="K105" s="250"/>
      <c r="L105" s="250"/>
      <c r="M105" s="251"/>
      <c r="N105" s="35" t="e">
        <f>SUM(H38:I39)/SUM(F38:I39)%</f>
        <v>#DIV/0!</v>
      </c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</row>
    <row r="106" spans="1:35">
      <c r="A106" s="252" t="s">
        <v>129</v>
      </c>
      <c r="B106" s="252"/>
      <c r="C106" s="252"/>
      <c r="D106" s="252"/>
      <c r="E106" s="252"/>
      <c r="F106" s="252"/>
      <c r="G106" s="131" t="e">
        <f>(SUM(H10:J12))*100/G102</f>
        <v>#DIV/0!</v>
      </c>
      <c r="H106" s="253" t="s">
        <v>130</v>
      </c>
      <c r="I106" s="253"/>
      <c r="J106" s="253"/>
      <c r="K106" s="253"/>
      <c r="L106" s="253"/>
      <c r="M106" s="253"/>
      <c r="N106" s="35" t="e">
        <f>SUM(F38:G39)/SUM(F38:I39)%</f>
        <v>#DIV/0!</v>
      </c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</row>
    <row r="107" spans="1:35">
      <c r="A107" s="252" t="s">
        <v>131</v>
      </c>
      <c r="B107" s="252"/>
      <c r="C107" s="252"/>
      <c r="D107" s="252"/>
      <c r="E107" s="252"/>
      <c r="F107" s="252"/>
      <c r="G107" s="131" t="e">
        <f>(H10+I10+H11+I11+H12+I12+H13+I13+H14+I14+H15+I15)*100/G102</f>
        <v>#DIV/0!</v>
      </c>
      <c r="H107" s="253" t="s">
        <v>132</v>
      </c>
      <c r="I107" s="253"/>
      <c r="J107" s="253"/>
      <c r="K107" s="253"/>
      <c r="L107" s="253"/>
      <c r="M107" s="253"/>
      <c r="N107" s="34" t="e">
        <f>SUM(F38:I39)/SUM(D38:E39)%</f>
        <v>#DIV/0!</v>
      </c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</row>
    <row r="108" spans="1:35">
      <c r="A108" s="252" t="s">
        <v>133</v>
      </c>
      <c r="B108" s="252"/>
      <c r="C108" s="252"/>
      <c r="D108" s="252"/>
      <c r="E108" s="252"/>
      <c r="F108" s="252"/>
      <c r="G108" s="131" t="e">
        <f>(H16+H17+H18+H19+H20+H21+H22+H23+H24+H25+H26+I26+I25+I24+I23+I22+I21+I20+I19+I18+I17+I16)*100/G102</f>
        <v>#DIV/0!</v>
      </c>
      <c r="H108" s="253" t="s">
        <v>134</v>
      </c>
      <c r="I108" s="253"/>
      <c r="J108" s="253"/>
      <c r="K108" s="253"/>
      <c r="L108" s="253"/>
      <c r="M108" s="253"/>
      <c r="N108" s="34" t="e">
        <f>SUM(U38:U39)*100/SUM(U38:X39)</f>
        <v>#DIV/0!</v>
      </c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</row>
    <row r="109" spans="1:35">
      <c r="A109" s="252" t="s">
        <v>135</v>
      </c>
      <c r="B109" s="252"/>
      <c r="C109" s="252"/>
      <c r="D109" s="252"/>
      <c r="E109" s="252"/>
      <c r="F109" s="252"/>
      <c r="G109" s="131" t="e">
        <f>SUM(H27:I31)*100/G102</f>
        <v>#DIV/0!</v>
      </c>
      <c r="H109" s="253" t="s">
        <v>136</v>
      </c>
      <c r="I109" s="253"/>
      <c r="J109" s="253"/>
      <c r="K109" s="253"/>
      <c r="L109" s="253"/>
      <c r="M109" s="253"/>
      <c r="N109" s="34" t="e">
        <f>SUM(X38:X39)*100/SUM(U38:X39)</f>
        <v>#DIV/0!</v>
      </c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</row>
    <row r="110" spans="1:35" ht="16.5" thickBot="1">
      <c r="A110" s="252" t="s">
        <v>137</v>
      </c>
      <c r="B110" s="252"/>
      <c r="C110" s="252"/>
      <c r="D110" s="252"/>
      <c r="E110" s="252"/>
      <c r="F110" s="252"/>
      <c r="G110" s="131" t="e">
        <f>(G109+G107)*100/G108</f>
        <v>#DIV/0!</v>
      </c>
      <c r="H110" s="258" t="s">
        <v>138</v>
      </c>
      <c r="I110" s="258"/>
      <c r="J110" s="258"/>
      <c r="K110" s="258"/>
      <c r="L110" s="258"/>
      <c r="M110" s="258"/>
      <c r="N110" s="36" t="e">
        <f>(C4+C5)*100/(B4+B5)</f>
        <v>#DIV/0!</v>
      </c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</row>
    <row r="111" spans="1:35">
      <c r="A111" s="252" t="s">
        <v>139</v>
      </c>
      <c r="B111" s="252"/>
      <c r="C111" s="252"/>
      <c r="D111" s="252"/>
      <c r="E111" s="252"/>
      <c r="F111" s="252"/>
      <c r="G111" s="131" t="e">
        <f t="shared" ref="G111:G120" si="6">J15*100/I15</f>
        <v>#DIV/0!</v>
      </c>
      <c r="H111" s="254" t="s">
        <v>140</v>
      </c>
      <c r="I111" s="255"/>
      <c r="J111" s="255"/>
      <c r="K111" s="255"/>
      <c r="L111" s="255"/>
      <c r="M111" s="255"/>
      <c r="N111" s="279" t="s">
        <v>204</v>
      </c>
      <c r="O111" s="172" t="s">
        <v>11</v>
      </c>
      <c r="P111" s="172" t="s">
        <v>12</v>
      </c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</row>
    <row r="112" spans="1:35">
      <c r="A112" s="252" t="s">
        <v>267</v>
      </c>
      <c r="B112" s="252"/>
      <c r="C112" s="252"/>
      <c r="D112" s="252"/>
      <c r="E112" s="252"/>
      <c r="F112" s="252"/>
      <c r="G112" s="131" t="e">
        <f t="shared" si="6"/>
        <v>#DIV/0!</v>
      </c>
      <c r="H112" s="256"/>
      <c r="I112" s="257"/>
      <c r="J112" s="257"/>
      <c r="K112" s="257"/>
      <c r="L112" s="257"/>
      <c r="M112" s="257"/>
      <c r="N112" s="280"/>
      <c r="O112" s="173"/>
      <c r="P112" s="173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</row>
    <row r="113" spans="1:35">
      <c r="A113" s="252" t="s">
        <v>268</v>
      </c>
      <c r="B113" s="252"/>
      <c r="C113" s="252"/>
      <c r="D113" s="252"/>
      <c r="E113" s="252"/>
      <c r="F113" s="252"/>
      <c r="G113" s="131" t="e">
        <f t="shared" si="6"/>
        <v>#DIV/0!</v>
      </c>
      <c r="H113" s="259" t="s">
        <v>141</v>
      </c>
      <c r="I113" s="259"/>
      <c r="J113" s="259"/>
      <c r="K113" s="259"/>
      <c r="L113" s="259"/>
      <c r="M113" s="259"/>
      <c r="N113" s="133" t="e">
        <f>SUM(Y56:Y57)/SUM(H32:I32)*1000</f>
        <v>#DIV/0!</v>
      </c>
      <c r="O113" s="131" t="e">
        <f>(Y56/H32)*1000</f>
        <v>#DIV/0!</v>
      </c>
      <c r="P113" s="131" t="e">
        <f>Y57/I32*1000</f>
        <v>#DIV/0!</v>
      </c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</row>
    <row r="114" spans="1:35">
      <c r="A114" s="252" t="s">
        <v>142</v>
      </c>
      <c r="B114" s="252"/>
      <c r="C114" s="252"/>
      <c r="D114" s="252"/>
      <c r="E114" s="252"/>
      <c r="F114" s="252"/>
      <c r="G114" s="131" t="e">
        <f t="shared" si="6"/>
        <v>#DIV/0!</v>
      </c>
      <c r="H114" s="252" t="s">
        <v>143</v>
      </c>
      <c r="I114" s="252"/>
      <c r="J114" s="252"/>
      <c r="K114" s="252"/>
      <c r="L114" s="252"/>
      <c r="M114" s="252"/>
      <c r="N114" s="134" t="e">
        <f>(C56+C57)*1000/SUM(D38:E39)</f>
        <v>#DIV/0!</v>
      </c>
      <c r="O114" s="131" t="e">
        <f>C56/SUM(D38:D39)*1000</f>
        <v>#DIV/0!</v>
      </c>
      <c r="P114" s="131" t="e">
        <f>C57/SUM(E38:E39)*1000</f>
        <v>#DIV/0!</v>
      </c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</row>
    <row r="115" spans="1:35">
      <c r="A115" s="252" t="s">
        <v>144</v>
      </c>
      <c r="B115" s="252"/>
      <c r="C115" s="252"/>
      <c r="D115" s="252"/>
      <c r="E115" s="252"/>
      <c r="F115" s="252"/>
      <c r="G115" s="131" t="e">
        <f t="shared" si="6"/>
        <v>#DIV/0!</v>
      </c>
      <c r="H115" s="252" t="s">
        <v>145</v>
      </c>
      <c r="I115" s="252"/>
      <c r="J115" s="252"/>
      <c r="K115" s="252"/>
      <c r="L115" s="252"/>
      <c r="M115" s="252"/>
      <c r="N115" s="134" t="e">
        <f>SUM(C56:D57)*1000/SUM(D38:E39)</f>
        <v>#DIV/0!</v>
      </c>
      <c r="O115" s="131" t="e">
        <f>SUM(C56:D56)/SUM(D38:D39)*1000</f>
        <v>#DIV/0!</v>
      </c>
      <c r="P115" s="131" t="e">
        <f>SUM(C57:D57)/SUM(E38:E39)*1000</f>
        <v>#DIV/0!</v>
      </c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</row>
    <row r="116" spans="1:35">
      <c r="A116" s="252" t="s">
        <v>146</v>
      </c>
      <c r="B116" s="252"/>
      <c r="C116" s="252"/>
      <c r="D116" s="252"/>
      <c r="E116" s="252"/>
      <c r="F116" s="252"/>
      <c r="G116" s="131" t="e">
        <f t="shared" si="6"/>
        <v>#DIV/0!</v>
      </c>
      <c r="H116" s="252" t="s">
        <v>147</v>
      </c>
      <c r="I116" s="252"/>
      <c r="J116" s="252"/>
      <c r="K116" s="252"/>
      <c r="L116" s="252"/>
      <c r="M116" s="252"/>
      <c r="N116" s="134" t="e">
        <f>SUM(C56:E57)*1000/SUM(D38:E39)</f>
        <v>#DIV/0!</v>
      </c>
      <c r="O116" s="131" t="e">
        <f>SUM(C56:E56)/SUM(D38:D39)*1000</f>
        <v>#DIV/0!</v>
      </c>
      <c r="P116" s="131" t="e">
        <f>SUM(C57:E57)/SUM(E38:E39)*1000</f>
        <v>#DIV/0!</v>
      </c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</row>
    <row r="117" spans="1:35">
      <c r="A117" s="252" t="s">
        <v>148</v>
      </c>
      <c r="B117" s="252"/>
      <c r="C117" s="252"/>
      <c r="D117" s="252"/>
      <c r="E117" s="252"/>
      <c r="F117" s="252"/>
      <c r="G117" s="131" t="e">
        <f t="shared" si="6"/>
        <v>#DIV/0!</v>
      </c>
      <c r="H117" s="252" t="s">
        <v>149</v>
      </c>
      <c r="I117" s="252"/>
      <c r="J117" s="252"/>
      <c r="K117" s="252"/>
      <c r="L117" s="252"/>
      <c r="M117" s="252"/>
      <c r="N117" s="134" t="e">
        <f>SUM(C56:E57)*1000/SUM(H10:I12)</f>
        <v>#DIV/0!</v>
      </c>
      <c r="O117" s="131" t="e">
        <f>SUM(C56:E56)/SUM(H10:H12)*1000</f>
        <v>#DIV/0!</v>
      </c>
      <c r="P117" s="131" t="e">
        <f>SUM(C57:E57)/SUM(I10:I12)*1000</f>
        <v>#DIV/0!</v>
      </c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</row>
    <row r="118" spans="1:35" ht="16.5" thickBot="1">
      <c r="A118" s="252" t="s">
        <v>150</v>
      </c>
      <c r="B118" s="252"/>
      <c r="C118" s="252"/>
      <c r="D118" s="252"/>
      <c r="E118" s="252"/>
      <c r="F118" s="252"/>
      <c r="G118" s="131" t="e">
        <f t="shared" si="6"/>
        <v>#DIV/0!</v>
      </c>
      <c r="H118" s="262" t="s">
        <v>151</v>
      </c>
      <c r="I118" s="262"/>
      <c r="J118" s="262"/>
      <c r="K118" s="262"/>
      <c r="L118" s="262"/>
      <c r="M118" s="262"/>
      <c r="N118" s="37" t="e">
        <f>SUM(C70:K79)*100000/SUM(D38:E39)</f>
        <v>#DIV/0!</v>
      </c>
      <c r="O118" s="50"/>
      <c r="P118" s="50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</row>
    <row r="119" spans="1:35">
      <c r="A119" s="252" t="s">
        <v>152</v>
      </c>
      <c r="B119" s="252"/>
      <c r="C119" s="252"/>
      <c r="D119" s="252"/>
      <c r="E119" s="252"/>
      <c r="F119" s="252"/>
      <c r="G119" s="131" t="e">
        <f t="shared" si="6"/>
        <v>#DIV/0!</v>
      </c>
      <c r="H119" s="260" t="s">
        <v>153</v>
      </c>
      <c r="I119" s="260"/>
      <c r="J119" s="260"/>
      <c r="K119" s="260"/>
      <c r="L119" s="260"/>
      <c r="M119" s="260"/>
      <c r="N119" s="260"/>
      <c r="O119" s="260"/>
      <c r="P119" s="260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</row>
    <row r="120" spans="1:35">
      <c r="A120" s="252" t="s">
        <v>285</v>
      </c>
      <c r="B120" s="252"/>
      <c r="C120" s="252"/>
      <c r="D120" s="252"/>
      <c r="E120" s="252"/>
      <c r="F120" s="252"/>
      <c r="G120" s="131" t="e">
        <f t="shared" si="6"/>
        <v>#DIV/0!</v>
      </c>
      <c r="H120" s="261"/>
      <c r="I120" s="261"/>
      <c r="J120" s="261"/>
      <c r="K120" s="261"/>
      <c r="L120" s="261"/>
      <c r="M120" s="261"/>
      <c r="N120" s="261"/>
      <c r="O120" s="261"/>
      <c r="P120" s="261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</row>
    <row r="121" spans="1:35">
      <c r="A121" s="252" t="s">
        <v>278</v>
      </c>
      <c r="B121" s="252"/>
      <c r="C121" s="252"/>
      <c r="D121" s="252"/>
      <c r="E121" s="252"/>
      <c r="F121" s="252"/>
      <c r="G121" s="131" t="e">
        <f>SUM(J15:J24)*100/SUM(I15:I24)</f>
        <v>#DIV/0!</v>
      </c>
      <c r="H121" s="259" t="s">
        <v>85</v>
      </c>
      <c r="I121" s="259"/>
      <c r="J121" s="259"/>
      <c r="K121" s="259"/>
      <c r="L121" s="259"/>
      <c r="M121" s="259"/>
      <c r="N121" s="133" t="e">
        <f>SUM(C$61:C$66)*1000/SUM($H$10:$I$12)</f>
        <v>#DIV/0!</v>
      </c>
      <c r="O121" s="51"/>
      <c r="P121" s="51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</row>
    <row r="122" spans="1:35">
      <c r="A122" s="252" t="s">
        <v>277</v>
      </c>
      <c r="B122" s="252"/>
      <c r="C122" s="252"/>
      <c r="D122" s="252"/>
      <c r="E122" s="252"/>
      <c r="F122" s="252"/>
      <c r="G122" s="131" t="e">
        <f>SUM(J16:J24)*100/SUM(I16:I24)</f>
        <v>#DIV/0!</v>
      </c>
      <c r="H122" s="252" t="s">
        <v>86</v>
      </c>
      <c r="I122" s="252"/>
      <c r="J122" s="252"/>
      <c r="K122" s="252"/>
      <c r="L122" s="252"/>
      <c r="M122" s="252"/>
      <c r="N122" s="133" t="e">
        <f>SUM(D$61:D$66)*1000/SUM($H$10:$I$12)</f>
        <v>#DIV/0!</v>
      </c>
      <c r="O122" s="48"/>
      <c r="P122" s="48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</row>
    <row r="123" spans="1:35">
      <c r="A123" s="252" t="s">
        <v>154</v>
      </c>
      <c r="B123" s="252"/>
      <c r="C123" s="252"/>
      <c r="D123" s="252"/>
      <c r="E123" s="252"/>
      <c r="F123" s="252"/>
      <c r="G123" s="131" t="e">
        <f>SUM(D38:E39)/SUM(H32:I32)*1000</f>
        <v>#DIV/0!</v>
      </c>
      <c r="H123" s="252" t="s">
        <v>155</v>
      </c>
      <c r="I123" s="252"/>
      <c r="J123" s="252"/>
      <c r="K123" s="252"/>
      <c r="L123" s="252"/>
      <c r="M123" s="252"/>
      <c r="N123" s="133" t="e">
        <f>SUM(E$61:E$66)*1000/SUM($H$10:$I$12)</f>
        <v>#DIV/0!</v>
      </c>
      <c r="O123" s="48"/>
      <c r="P123" s="48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</row>
    <row r="124" spans="1:35">
      <c r="A124" s="266" t="s">
        <v>156</v>
      </c>
      <c r="B124" s="266"/>
      <c r="C124" s="266"/>
      <c r="D124" s="266"/>
      <c r="E124" s="266"/>
      <c r="F124" s="266"/>
      <c r="G124" s="147" t="e">
        <f>(D38+E38+E39+D39)*1000/SUM(I15:I24)</f>
        <v>#DIV/0!</v>
      </c>
      <c r="H124" s="252" t="s">
        <v>157</v>
      </c>
      <c r="I124" s="252"/>
      <c r="J124" s="252"/>
      <c r="K124" s="252"/>
      <c r="L124" s="252"/>
      <c r="M124" s="252"/>
      <c r="N124" s="133" t="e">
        <f>SUM(F$61:F$66)*1000/SUM($H$10:$I$12)</f>
        <v>#DIV/0!</v>
      </c>
      <c r="O124" s="48"/>
      <c r="P124" s="48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</row>
    <row r="125" spans="1:35">
      <c r="A125" s="252" t="s">
        <v>158</v>
      </c>
      <c r="B125" s="252"/>
      <c r="C125" s="252"/>
      <c r="D125" s="252"/>
      <c r="E125" s="252"/>
      <c r="F125" s="252"/>
      <c r="G125" s="131" t="e">
        <f>(L38+L39)*1000/I15</f>
        <v>#DIV/0!</v>
      </c>
      <c r="H125" s="252" t="s">
        <v>89</v>
      </c>
      <c r="I125" s="252"/>
      <c r="J125" s="252"/>
      <c r="K125" s="252"/>
      <c r="L125" s="252"/>
      <c r="M125" s="252"/>
      <c r="N125" s="133" t="e">
        <f>SUM(G$61:G$66)*1000/SUM($H$10:$I$12)</f>
        <v>#DIV/0!</v>
      </c>
      <c r="O125" s="48"/>
      <c r="P125" s="48"/>
      <c r="Q125" s="57"/>
      <c r="R125" s="57"/>
      <c r="S125" s="57"/>
      <c r="T125" s="57"/>
      <c r="U125" s="57"/>
      <c r="V125" s="55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</row>
    <row r="126" spans="1:35">
      <c r="A126" s="252" t="s">
        <v>159</v>
      </c>
      <c r="B126" s="252"/>
      <c r="C126" s="252"/>
      <c r="D126" s="252"/>
      <c r="E126" s="252"/>
      <c r="F126" s="252"/>
      <c r="G126" s="131" t="e">
        <f>(M38+M39)*1000/(I17+I16)</f>
        <v>#DIV/0!</v>
      </c>
      <c r="H126" s="252" t="s">
        <v>90</v>
      </c>
      <c r="I126" s="252"/>
      <c r="J126" s="252"/>
      <c r="K126" s="252"/>
      <c r="L126" s="252"/>
      <c r="M126" s="252"/>
      <c r="N126" s="133" t="e">
        <f>SUM(H$61:H$66)*1000/SUM($H$10:$I$12)</f>
        <v>#DIV/0!</v>
      </c>
      <c r="O126" s="48"/>
      <c r="P126" s="48"/>
      <c r="Q126" s="57"/>
      <c r="R126" s="57"/>
      <c r="S126" s="57"/>
      <c r="T126" s="57"/>
      <c r="U126" s="57"/>
      <c r="V126" s="55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</row>
    <row r="127" spans="1:35">
      <c r="A127" s="252" t="s">
        <v>160</v>
      </c>
      <c r="B127" s="252"/>
      <c r="C127" s="252"/>
      <c r="D127" s="252"/>
      <c r="E127" s="252"/>
      <c r="F127" s="252"/>
      <c r="G127" s="131" t="e">
        <f>(N38+N39)*1000/I18</f>
        <v>#DIV/0!</v>
      </c>
      <c r="H127" s="252" t="s">
        <v>91</v>
      </c>
      <c r="I127" s="252"/>
      <c r="J127" s="252"/>
      <c r="K127" s="252"/>
      <c r="L127" s="252"/>
      <c r="M127" s="252"/>
      <c r="N127" s="133" t="e">
        <f>SUM(I$61:I$66)*1000/SUM($H$10:$I$12)</f>
        <v>#DIV/0!</v>
      </c>
      <c r="O127" s="48"/>
      <c r="P127" s="48"/>
      <c r="Q127" s="57"/>
      <c r="R127" s="57"/>
      <c r="S127" s="57"/>
      <c r="T127" s="57"/>
      <c r="U127" s="57"/>
      <c r="V127" s="55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</row>
    <row r="128" spans="1:35">
      <c r="A128" s="252" t="s">
        <v>161</v>
      </c>
      <c r="B128" s="252"/>
      <c r="C128" s="252"/>
      <c r="D128" s="252"/>
      <c r="E128" s="252"/>
      <c r="F128" s="252"/>
      <c r="G128" s="131" t="e">
        <f>(O38+O39)*1000/I19</f>
        <v>#DIV/0!</v>
      </c>
      <c r="H128" s="252" t="s">
        <v>162</v>
      </c>
      <c r="I128" s="252"/>
      <c r="J128" s="252"/>
      <c r="K128" s="252"/>
      <c r="L128" s="252"/>
      <c r="M128" s="252"/>
      <c r="N128" s="133" t="e">
        <f>SUM(J$61:J$66)*1000/SUM($H$10:$I$12)</f>
        <v>#DIV/0!</v>
      </c>
      <c r="O128" s="48"/>
      <c r="P128" s="48"/>
      <c r="Q128" s="57"/>
      <c r="R128" s="57"/>
      <c r="S128" s="57"/>
      <c r="T128" s="57"/>
      <c r="U128" s="57"/>
      <c r="V128" s="55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</row>
    <row r="129" spans="1:35">
      <c r="A129" s="252" t="s">
        <v>163</v>
      </c>
      <c r="B129" s="252"/>
      <c r="C129" s="252"/>
      <c r="D129" s="252"/>
      <c r="E129" s="252"/>
      <c r="F129" s="252"/>
      <c r="G129" s="131" t="e">
        <f>(P38+P39)*1000/I20</f>
        <v>#DIV/0!</v>
      </c>
      <c r="H129" s="252" t="s">
        <v>93</v>
      </c>
      <c r="I129" s="252"/>
      <c r="J129" s="252"/>
      <c r="K129" s="252"/>
      <c r="L129" s="252"/>
      <c r="M129" s="252"/>
      <c r="N129" s="133" t="e">
        <f>SUM(K$61:K$66)*1000/SUM($H$10:$I$12)</f>
        <v>#DIV/0!</v>
      </c>
      <c r="O129" s="48"/>
      <c r="P129" s="48"/>
      <c r="Q129" s="57"/>
      <c r="R129" s="57"/>
      <c r="S129" s="57"/>
      <c r="T129" s="57"/>
      <c r="U129" s="57"/>
      <c r="V129" s="55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</row>
    <row r="130" spans="1:35">
      <c r="A130" s="252" t="s">
        <v>164</v>
      </c>
      <c r="B130" s="252"/>
      <c r="C130" s="252"/>
      <c r="D130" s="252"/>
      <c r="E130" s="252"/>
      <c r="F130" s="252"/>
      <c r="G130" s="131" t="e">
        <f>(Q38+Q39)*1000/I21</f>
        <v>#DIV/0!</v>
      </c>
      <c r="H130" s="263" t="s">
        <v>176</v>
      </c>
      <c r="I130" s="264"/>
      <c r="J130" s="264"/>
      <c r="K130" s="264"/>
      <c r="L130" s="264"/>
      <c r="M130" s="264"/>
      <c r="N130" s="264"/>
      <c r="O130" s="264"/>
      <c r="P130" s="265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</row>
    <row r="131" spans="1:35">
      <c r="A131" s="252" t="s">
        <v>165</v>
      </c>
      <c r="B131" s="252"/>
      <c r="C131" s="252"/>
      <c r="D131" s="252"/>
      <c r="E131" s="252"/>
      <c r="F131" s="252"/>
      <c r="G131" s="131" t="e">
        <f>(R38+R39)*1000/I22</f>
        <v>#DIV/0!</v>
      </c>
      <c r="H131" s="268" t="s">
        <v>85</v>
      </c>
      <c r="I131" s="268"/>
      <c r="J131" s="268"/>
      <c r="K131" s="268"/>
      <c r="L131" s="268"/>
      <c r="M131" s="268"/>
      <c r="N131" s="1" t="e">
        <f>SUM(C61:C66)/SUM(D38:E39)*1000</f>
        <v>#DIV/0!</v>
      </c>
      <c r="O131" s="48"/>
      <c r="P131" s="48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</row>
    <row r="132" spans="1:35">
      <c r="A132" s="252" t="s">
        <v>166</v>
      </c>
      <c r="B132" s="252"/>
      <c r="C132" s="252"/>
      <c r="D132" s="252"/>
      <c r="E132" s="252"/>
      <c r="F132" s="252"/>
      <c r="G132" s="131" t="e">
        <f>(S38+S39)*1000/I23</f>
        <v>#DIV/0!</v>
      </c>
      <c r="H132" s="267" t="s">
        <v>86</v>
      </c>
      <c r="I132" s="267"/>
      <c r="J132" s="267"/>
      <c r="K132" s="267"/>
      <c r="L132" s="267"/>
      <c r="M132" s="267"/>
      <c r="N132" s="2" t="e">
        <f>SUM(D61:D66)/SUM(D38:E39)*1000</f>
        <v>#DIV/0!</v>
      </c>
      <c r="O132" s="48"/>
      <c r="P132" s="48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</row>
    <row r="133" spans="1:35">
      <c r="A133" s="266" t="s">
        <v>279</v>
      </c>
      <c r="B133" s="266"/>
      <c r="C133" s="266"/>
      <c r="D133" s="266"/>
      <c r="E133" s="266"/>
      <c r="F133" s="266"/>
      <c r="G133" s="147" t="e">
        <f>(T38+T39)*1000/I24</f>
        <v>#DIV/0!</v>
      </c>
      <c r="H133" s="267" t="s">
        <v>155</v>
      </c>
      <c r="I133" s="267"/>
      <c r="J133" s="267"/>
      <c r="K133" s="267"/>
      <c r="L133" s="267"/>
      <c r="M133" s="267"/>
      <c r="N133" s="2" t="e">
        <f>SUM(E61:E66)/SUM(D38:E39)*1000</f>
        <v>#DIV/0!</v>
      </c>
      <c r="O133" s="48"/>
      <c r="P133" s="48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</row>
    <row r="134" spans="1:35">
      <c r="A134" s="266" t="s">
        <v>167</v>
      </c>
      <c r="B134" s="266"/>
      <c r="C134" s="266"/>
      <c r="D134" s="266"/>
      <c r="E134" s="266"/>
      <c r="F134" s="266"/>
      <c r="G134" s="147" t="e">
        <f>SUM(G125:G133)*5/1000</f>
        <v>#DIV/0!</v>
      </c>
      <c r="H134" s="267" t="s">
        <v>157</v>
      </c>
      <c r="I134" s="267"/>
      <c r="J134" s="267"/>
      <c r="K134" s="267"/>
      <c r="L134" s="267"/>
      <c r="M134" s="267"/>
      <c r="N134" s="2" t="e">
        <f>SUM(F61:F66)/SUM(D38:E39)*1000</f>
        <v>#DIV/0!</v>
      </c>
      <c r="O134" s="48"/>
      <c r="P134" s="48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</row>
    <row r="135" spans="1:35">
      <c r="A135" s="252" t="s">
        <v>168</v>
      </c>
      <c r="B135" s="252"/>
      <c r="C135" s="252"/>
      <c r="D135" s="252"/>
      <c r="E135" s="252"/>
      <c r="F135" s="252"/>
      <c r="G135" s="131" t="e">
        <f>(D38+D39)/(E38+E39)</f>
        <v>#DIV/0!</v>
      </c>
      <c r="H135" s="267" t="s">
        <v>89</v>
      </c>
      <c r="I135" s="267"/>
      <c r="J135" s="267"/>
      <c r="K135" s="267"/>
      <c r="L135" s="267"/>
      <c r="M135" s="267"/>
      <c r="N135" s="2" t="e">
        <f>SUM(G61:G66)/SUM(D38:E39)*1000</f>
        <v>#DIV/0!</v>
      </c>
      <c r="O135" s="48"/>
      <c r="P135" s="48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</row>
    <row r="136" spans="1:35">
      <c r="A136" s="252" t="s">
        <v>169</v>
      </c>
      <c r="B136" s="252"/>
      <c r="C136" s="252"/>
      <c r="D136" s="252"/>
      <c r="E136" s="252"/>
      <c r="F136" s="252"/>
      <c r="G136" s="131" t="e">
        <f>G134*(E38+E39)/SUM(D38:E39)</f>
        <v>#DIV/0!</v>
      </c>
      <c r="H136" s="267" t="s">
        <v>90</v>
      </c>
      <c r="I136" s="267"/>
      <c r="J136" s="267"/>
      <c r="K136" s="267"/>
      <c r="L136" s="267"/>
      <c r="M136" s="267"/>
      <c r="N136" s="2" t="e">
        <f>SUM(H61:H66)/SUM(D38:E39)*1000</f>
        <v>#DIV/0!</v>
      </c>
      <c r="O136" s="48"/>
      <c r="P136" s="48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</row>
    <row r="137" spans="1:35">
      <c r="A137" s="252" t="s">
        <v>170</v>
      </c>
      <c r="B137" s="252"/>
      <c r="C137" s="252"/>
      <c r="D137" s="252"/>
      <c r="E137" s="252"/>
      <c r="F137" s="252"/>
      <c r="G137" s="131" t="e">
        <f>(G123-N113)/10</f>
        <v>#DIV/0!</v>
      </c>
      <c r="H137" s="267" t="s">
        <v>91</v>
      </c>
      <c r="I137" s="267"/>
      <c r="J137" s="267"/>
      <c r="K137" s="267"/>
      <c r="L137" s="267"/>
      <c r="M137" s="267"/>
      <c r="N137" s="2" t="e">
        <f>SUM(I61:I66)/SUM(D38:E39)*1000</f>
        <v>#DIV/0!</v>
      </c>
      <c r="O137" s="48"/>
      <c r="P137" s="48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</row>
    <row r="138" spans="1:35">
      <c r="A138" s="252" t="s">
        <v>274</v>
      </c>
      <c r="B138" s="252"/>
      <c r="C138" s="252"/>
      <c r="D138" s="252"/>
      <c r="E138" s="252"/>
      <c r="F138" s="252"/>
      <c r="G138" s="131" t="e">
        <f>SUM(AA38:AA39)/($J$32)%</f>
        <v>#DIV/0!</v>
      </c>
      <c r="H138" s="267" t="s">
        <v>162</v>
      </c>
      <c r="I138" s="267"/>
      <c r="J138" s="267"/>
      <c r="K138" s="267"/>
      <c r="L138" s="267"/>
      <c r="M138" s="267"/>
      <c r="N138" s="2" t="e">
        <f>SUM(J61:J66)/SUM(D38:E39)*1000</f>
        <v>#DIV/0!</v>
      </c>
      <c r="O138" s="48"/>
      <c r="P138" s="48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</row>
    <row r="139" spans="1:35" ht="16.5" thickBot="1">
      <c r="A139" s="252" t="s">
        <v>275</v>
      </c>
      <c r="B139" s="252"/>
      <c r="C139" s="252"/>
      <c r="D139" s="252"/>
      <c r="E139" s="252"/>
      <c r="F139" s="252"/>
      <c r="G139" s="131" t="e">
        <f>SUM(AB38:AB39)/($J$32)%</f>
        <v>#DIV/0!</v>
      </c>
      <c r="H139" s="269" t="s">
        <v>93</v>
      </c>
      <c r="I139" s="269"/>
      <c r="J139" s="269"/>
      <c r="K139" s="269"/>
      <c r="L139" s="269"/>
      <c r="M139" s="269"/>
      <c r="N139" s="52" t="e">
        <f>SUM(K61:K66)/SUM(D38:E39)*1000</f>
        <v>#DIV/0!</v>
      </c>
      <c r="O139" s="50"/>
      <c r="P139" s="50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</row>
    <row r="140" spans="1:35">
      <c r="A140" s="252" t="s">
        <v>209</v>
      </c>
      <c r="B140" s="252"/>
      <c r="C140" s="252"/>
      <c r="D140" s="252"/>
      <c r="E140" s="252"/>
      <c r="F140" s="252"/>
      <c r="G140" s="131">
        <f>SUM(AF37:AF38)-SUM(AE37:AE38)</f>
        <v>0</v>
      </c>
      <c r="H140" s="270" t="s">
        <v>271</v>
      </c>
      <c r="I140" s="271"/>
      <c r="J140" s="271"/>
      <c r="K140" s="271"/>
      <c r="L140" s="271"/>
      <c r="M140" s="271"/>
      <c r="N140" s="135" t="e">
        <f>SUM(E$56:E$57)*1000/SUM(H12:I12)</f>
        <v>#DIV/0!</v>
      </c>
      <c r="O140" s="135" t="e">
        <f>(E56/H12)*1000</f>
        <v>#DIV/0!</v>
      </c>
      <c r="P140" s="136" t="e">
        <f>(E$57/I12)*1000</f>
        <v>#DIV/0!</v>
      </c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</row>
    <row r="141" spans="1:35">
      <c r="A141" s="146"/>
      <c r="B141" s="146"/>
      <c r="C141" s="146"/>
      <c r="D141" s="146"/>
      <c r="E141" s="146"/>
      <c r="F141" s="146"/>
      <c r="G141" s="146"/>
      <c r="H141" s="272" t="s">
        <v>187</v>
      </c>
      <c r="I141" s="273"/>
      <c r="J141" s="273"/>
      <c r="K141" s="273"/>
      <c r="L141" s="273"/>
      <c r="M141" s="273"/>
      <c r="N141" s="131" t="e">
        <f>SUM(F$56:G$57)/SUM(H13:I14)*1000</f>
        <v>#DIV/0!</v>
      </c>
      <c r="O141" s="131" t="e">
        <f>(F56+G56)/(H13+H14)*1000</f>
        <v>#DIV/0!</v>
      </c>
      <c r="P141" s="137" t="e">
        <f>(F$57+G57)/(I13+I14)*1000</f>
        <v>#DIV/0!</v>
      </c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</row>
    <row r="142" spans="1:35">
      <c r="A142" s="146"/>
      <c r="B142" s="146"/>
      <c r="C142" s="146"/>
      <c r="D142" s="146"/>
      <c r="E142" s="146"/>
      <c r="F142" s="146"/>
      <c r="G142" s="146"/>
      <c r="H142" s="272" t="s">
        <v>188</v>
      </c>
      <c r="I142" s="273"/>
      <c r="J142" s="273"/>
      <c r="K142" s="273"/>
      <c r="L142" s="273"/>
      <c r="M142" s="273"/>
      <c r="N142" s="131" t="e">
        <f>SUM(H$56:H$57)/SUM(H15:I15)*1000</f>
        <v>#DIV/0!</v>
      </c>
      <c r="O142" s="131" t="e">
        <f>(H56/H15)*1000</f>
        <v>#DIV/0!</v>
      </c>
      <c r="P142" s="137" t="e">
        <f>(H$57/I15)*1000</f>
        <v>#DIV/0!</v>
      </c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</row>
    <row r="143" spans="1:35">
      <c r="A143" s="146"/>
      <c r="B143" s="146"/>
      <c r="C143" s="146"/>
      <c r="D143" s="146"/>
      <c r="E143" s="146"/>
      <c r="F143" s="146"/>
      <c r="G143" s="146"/>
      <c r="H143" s="272" t="s">
        <v>189</v>
      </c>
      <c r="I143" s="273"/>
      <c r="J143" s="273"/>
      <c r="K143" s="273"/>
      <c r="L143" s="273"/>
      <c r="M143" s="273"/>
      <c r="N143" s="131" t="e">
        <f>SUM(I$56:J$57)/SUM(H16:I17)*1000</f>
        <v>#DIV/0!</v>
      </c>
      <c r="O143" s="131" t="e">
        <f>(I56+J56)/(H16+H17)*1000</f>
        <v>#DIV/0!</v>
      </c>
      <c r="P143" s="137" t="e">
        <f>(I57+J57)/(I16+I17)*1000</f>
        <v>#DIV/0!</v>
      </c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</row>
    <row r="144" spans="1:35">
      <c r="A144" s="146"/>
      <c r="B144" s="146"/>
      <c r="C144" s="146"/>
      <c r="D144" s="146"/>
      <c r="E144" s="146"/>
      <c r="F144" s="146"/>
      <c r="G144" s="146"/>
      <c r="H144" s="272" t="s">
        <v>190</v>
      </c>
      <c r="I144" s="273"/>
      <c r="J144" s="273"/>
      <c r="K144" s="273"/>
      <c r="L144" s="273"/>
      <c r="M144" s="273"/>
      <c r="N144" s="131" t="e">
        <f>SUM(K$56:K$57)/SUM(H18:I18)*1000</f>
        <v>#DIV/0!</v>
      </c>
      <c r="O144" s="131" t="e">
        <f>(K56/H18)*1000</f>
        <v>#DIV/0!</v>
      </c>
      <c r="P144" s="137" t="e">
        <f>(K57/I18)*1000</f>
        <v>#DIV/0!</v>
      </c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</row>
    <row r="145" spans="1:35">
      <c r="A145" s="146"/>
      <c r="B145" s="146"/>
      <c r="C145" s="146"/>
      <c r="D145" s="146"/>
      <c r="E145" s="146"/>
      <c r="F145" s="146"/>
      <c r="G145" s="146"/>
      <c r="H145" s="272" t="s">
        <v>191</v>
      </c>
      <c r="I145" s="273"/>
      <c r="J145" s="273"/>
      <c r="K145" s="273"/>
      <c r="L145" s="273"/>
      <c r="M145" s="273"/>
      <c r="N145" s="131" t="e">
        <f>SUM(L$56:L$57)/SUM(H19:I19)*1000</f>
        <v>#DIV/0!</v>
      </c>
      <c r="O145" s="131" t="e">
        <f>(L56/H19)*1000</f>
        <v>#DIV/0!</v>
      </c>
      <c r="P145" s="137" t="e">
        <f>(L57/I19)*1000</f>
        <v>#DIV/0!</v>
      </c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</row>
    <row r="146" spans="1:35">
      <c r="A146" s="146"/>
      <c r="B146" s="146"/>
      <c r="C146" s="146"/>
      <c r="D146" s="146"/>
      <c r="E146" s="146"/>
      <c r="F146" s="146"/>
      <c r="G146" s="146"/>
      <c r="H146" s="272" t="s">
        <v>192</v>
      </c>
      <c r="I146" s="273"/>
      <c r="J146" s="273"/>
      <c r="K146" s="273"/>
      <c r="L146" s="273"/>
      <c r="M146" s="273"/>
      <c r="N146" s="131" t="e">
        <f>SUM(M$56:M$57)/SUM(H20:I20)*1000</f>
        <v>#DIV/0!</v>
      </c>
      <c r="O146" s="131" t="e">
        <f>(M56/H20)*1000</f>
        <v>#DIV/0!</v>
      </c>
      <c r="P146" s="137" t="e">
        <f>(M57/I20)*1000</f>
        <v>#DIV/0!</v>
      </c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</row>
    <row r="147" spans="1:35">
      <c r="A147" s="146"/>
      <c r="B147" s="146"/>
      <c r="C147" s="146"/>
      <c r="D147" s="146"/>
      <c r="E147" s="146"/>
      <c r="F147" s="146"/>
      <c r="G147" s="146"/>
      <c r="H147" s="272" t="s">
        <v>193</v>
      </c>
      <c r="I147" s="273"/>
      <c r="J147" s="273"/>
      <c r="K147" s="273"/>
      <c r="L147" s="273"/>
      <c r="M147" s="273"/>
      <c r="N147" s="131" t="e">
        <f>SUM(N$56:N$57)/SUM(H21:I21)*1000</f>
        <v>#DIV/0!</v>
      </c>
      <c r="O147" s="131" t="e">
        <f>(N56/H21)*1000</f>
        <v>#DIV/0!</v>
      </c>
      <c r="P147" s="137" t="e">
        <f>(N57/I21)*1000</f>
        <v>#DIV/0!</v>
      </c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</row>
    <row r="148" spans="1:35">
      <c r="A148" s="146"/>
      <c r="B148" s="146"/>
      <c r="C148" s="146"/>
      <c r="D148" s="146"/>
      <c r="E148" s="146"/>
      <c r="F148" s="146"/>
      <c r="G148" s="146"/>
      <c r="H148" s="272" t="s">
        <v>194</v>
      </c>
      <c r="I148" s="273"/>
      <c r="J148" s="273"/>
      <c r="K148" s="273"/>
      <c r="L148" s="273"/>
      <c r="M148" s="273"/>
      <c r="N148" s="131" t="e">
        <f>SUM(O$56:O$57)/SUM(H22:I22)*1000</f>
        <v>#DIV/0!</v>
      </c>
      <c r="O148" s="131" t="e">
        <f>(O56/H22)*1000</f>
        <v>#DIV/0!</v>
      </c>
      <c r="P148" s="137" t="e">
        <f>(O57/I22)*1000</f>
        <v>#DIV/0!</v>
      </c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</row>
    <row r="149" spans="1:35">
      <c r="A149" s="146"/>
      <c r="B149" s="146"/>
      <c r="C149" s="146"/>
      <c r="D149" s="146"/>
      <c r="E149" s="146"/>
      <c r="F149" s="146"/>
      <c r="G149" s="146"/>
      <c r="H149" s="272" t="s">
        <v>195</v>
      </c>
      <c r="I149" s="273"/>
      <c r="J149" s="273"/>
      <c r="K149" s="273"/>
      <c r="L149" s="273"/>
      <c r="M149" s="273"/>
      <c r="N149" s="131" t="e">
        <f>SUM(P$56:P$57)/SUM(H23:I23)*1000</f>
        <v>#DIV/0!</v>
      </c>
      <c r="O149" s="131" t="e">
        <f>(P56/H23)*1000</f>
        <v>#DIV/0!</v>
      </c>
      <c r="P149" s="137" t="e">
        <f>(P57/I23)*1000</f>
        <v>#DIV/0!</v>
      </c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</row>
    <row r="150" spans="1:35">
      <c r="A150" s="146"/>
      <c r="B150" s="146"/>
      <c r="C150" s="146"/>
      <c r="D150" s="146"/>
      <c r="E150" s="146"/>
      <c r="F150" s="146"/>
      <c r="G150" s="146"/>
      <c r="H150" s="272" t="s">
        <v>196</v>
      </c>
      <c r="I150" s="273"/>
      <c r="J150" s="273"/>
      <c r="K150" s="273"/>
      <c r="L150" s="273"/>
      <c r="M150" s="273"/>
      <c r="N150" s="131" t="e">
        <f>SUM(Q$56:Q$57)/SUM(H24:I24)*1000</f>
        <v>#DIV/0!</v>
      </c>
      <c r="O150" s="131" t="e">
        <f>(Q56/H24)*1000</f>
        <v>#DIV/0!</v>
      </c>
      <c r="P150" s="137" t="e">
        <f>(Q57/I24)*1000</f>
        <v>#DIV/0!</v>
      </c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</row>
    <row r="151" spans="1:35">
      <c r="A151" s="146"/>
      <c r="B151" s="146"/>
      <c r="C151" s="146"/>
      <c r="D151" s="146"/>
      <c r="E151" s="146"/>
      <c r="F151" s="146"/>
      <c r="G151" s="146"/>
      <c r="H151" s="272" t="s">
        <v>197</v>
      </c>
      <c r="I151" s="273"/>
      <c r="J151" s="273"/>
      <c r="K151" s="273"/>
      <c r="L151" s="273"/>
      <c r="M151" s="273"/>
      <c r="N151" s="131" t="e">
        <f>SUM(R$56:R$57)/SUM(H25:I25)*1000</f>
        <v>#DIV/0!</v>
      </c>
      <c r="O151" s="131" t="e">
        <f>(R56/H25)*1000</f>
        <v>#DIV/0!</v>
      </c>
      <c r="P151" s="137" t="e">
        <f>(R57/I25)*1000</f>
        <v>#DIV/0!</v>
      </c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</row>
    <row r="152" spans="1:35">
      <c r="A152" s="146"/>
      <c r="B152" s="146"/>
      <c r="C152" s="146"/>
      <c r="D152" s="146"/>
      <c r="E152" s="146"/>
      <c r="F152" s="146"/>
      <c r="G152" s="146"/>
      <c r="H152" s="272" t="s">
        <v>198</v>
      </c>
      <c r="I152" s="273"/>
      <c r="J152" s="273"/>
      <c r="K152" s="273"/>
      <c r="L152" s="273"/>
      <c r="M152" s="273"/>
      <c r="N152" s="131" t="e">
        <f>SUM(S$56:S$57)/SUM(H26:I26)*1000</f>
        <v>#DIV/0!</v>
      </c>
      <c r="O152" s="131" t="e">
        <f>(S56/H26)*1000</f>
        <v>#DIV/0!</v>
      </c>
      <c r="P152" s="137" t="e">
        <f>(S57/I26)*1000</f>
        <v>#DIV/0!</v>
      </c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</row>
    <row r="153" spans="1:35">
      <c r="A153" s="146"/>
      <c r="B153" s="146"/>
      <c r="C153" s="146"/>
      <c r="D153" s="146"/>
      <c r="E153" s="146"/>
      <c r="F153" s="146"/>
      <c r="G153" s="146"/>
      <c r="H153" s="272" t="s">
        <v>199</v>
      </c>
      <c r="I153" s="273"/>
      <c r="J153" s="273"/>
      <c r="K153" s="273"/>
      <c r="L153" s="273"/>
      <c r="M153" s="273"/>
      <c r="N153" s="131" t="e">
        <f>SUM(T$56:T$57)/SUM(H27:I27)*1000</f>
        <v>#DIV/0!</v>
      </c>
      <c r="O153" s="131" t="e">
        <f>(T56/H27)*1000</f>
        <v>#DIV/0!</v>
      </c>
      <c r="P153" s="137" t="e">
        <f>(T57/I27)*1000</f>
        <v>#DIV/0!</v>
      </c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</row>
    <row r="154" spans="1:35">
      <c r="A154" s="146"/>
      <c r="B154" s="146"/>
      <c r="C154" s="146"/>
      <c r="D154" s="146"/>
      <c r="E154" s="146"/>
      <c r="F154" s="146"/>
      <c r="G154" s="146"/>
      <c r="H154" s="272" t="s">
        <v>200</v>
      </c>
      <c r="I154" s="273"/>
      <c r="J154" s="273"/>
      <c r="K154" s="273"/>
      <c r="L154" s="273"/>
      <c r="M154" s="273"/>
      <c r="N154" s="131" t="e">
        <f>SUM(U$56:U$57)/SUM(H28:I28)*1000</f>
        <v>#DIV/0!</v>
      </c>
      <c r="O154" s="131" t="e">
        <f>(U56/H28)*1000</f>
        <v>#DIV/0!</v>
      </c>
      <c r="P154" s="137" t="e">
        <f>(U57/I28)*1000</f>
        <v>#DIV/0!</v>
      </c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</row>
    <row r="155" spans="1:35">
      <c r="A155" s="146"/>
      <c r="B155" s="146"/>
      <c r="C155" s="146"/>
      <c r="D155" s="146"/>
      <c r="E155" s="146"/>
      <c r="F155" s="146"/>
      <c r="G155" s="146"/>
      <c r="H155" s="272" t="s">
        <v>201</v>
      </c>
      <c r="I155" s="273"/>
      <c r="J155" s="273"/>
      <c r="K155" s="273"/>
      <c r="L155" s="273"/>
      <c r="M155" s="273"/>
      <c r="N155" s="131" t="e">
        <f>SUM(V$56:V$57)/SUM(H29:I29)*1000</f>
        <v>#DIV/0!</v>
      </c>
      <c r="O155" s="131" t="e">
        <f>(V56/H29)*1000</f>
        <v>#DIV/0!</v>
      </c>
      <c r="P155" s="137" t="e">
        <f>(V57/I29)*1000</f>
        <v>#DIV/0!</v>
      </c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</row>
    <row r="156" spans="1:35">
      <c r="A156" s="146"/>
      <c r="B156" s="146"/>
      <c r="C156" s="146"/>
      <c r="D156" s="146"/>
      <c r="E156" s="146"/>
      <c r="F156" s="146"/>
      <c r="G156" s="146"/>
      <c r="H156" s="272" t="s">
        <v>202</v>
      </c>
      <c r="I156" s="273"/>
      <c r="J156" s="273"/>
      <c r="K156" s="273"/>
      <c r="L156" s="273"/>
      <c r="M156" s="273"/>
      <c r="N156" s="131" t="e">
        <f>SUM(W$56:W$57)/SUM(H30:I30)*1000</f>
        <v>#DIV/0!</v>
      </c>
      <c r="O156" s="131" t="e">
        <f>(W56/H30)*1000</f>
        <v>#DIV/0!</v>
      </c>
      <c r="P156" s="137" t="e">
        <f>(W57/I30)*1000</f>
        <v>#DIV/0!</v>
      </c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</row>
    <row r="157" spans="1:35" ht="16.5" thickBot="1">
      <c r="A157" s="146"/>
      <c r="B157" s="146"/>
      <c r="C157" s="146"/>
      <c r="D157" s="146"/>
      <c r="E157" s="146"/>
      <c r="F157" s="146"/>
      <c r="G157" s="146"/>
      <c r="H157" s="274" t="s">
        <v>203</v>
      </c>
      <c r="I157" s="275"/>
      <c r="J157" s="275"/>
      <c r="K157" s="275"/>
      <c r="L157" s="275"/>
      <c r="M157" s="275"/>
      <c r="N157" s="138" t="e">
        <f>SUM(X$56:X$57)/SUM(H31:I31)*1000</f>
        <v>#DIV/0!</v>
      </c>
      <c r="O157" s="138" t="e">
        <f>(X56/H31)*1000</f>
        <v>#DIV/0!</v>
      </c>
      <c r="P157" s="139" t="e">
        <f>(X57/I31)*1000</f>
        <v>#DIV/0!</v>
      </c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</row>
    <row r="158" spans="1:35">
      <c r="A158" s="146"/>
      <c r="B158" s="146"/>
      <c r="C158" s="146"/>
      <c r="D158" s="146"/>
      <c r="E158" s="146"/>
      <c r="F158" s="146"/>
      <c r="G158" s="146"/>
      <c r="H158" s="276" t="s">
        <v>210</v>
      </c>
      <c r="I158" s="277"/>
      <c r="J158" s="277"/>
      <c r="K158" s="277"/>
      <c r="L158" s="277"/>
      <c r="M158" s="278"/>
      <c r="N158" s="53" t="s">
        <v>205</v>
      </c>
      <c r="O158" s="53" t="s">
        <v>206</v>
      </c>
      <c r="P158" s="53" t="s">
        <v>207</v>
      </c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</row>
    <row r="159" spans="1:35" ht="19.5" customHeight="1">
      <c r="A159" s="146"/>
      <c r="B159" s="146"/>
      <c r="C159" s="146"/>
      <c r="D159" s="146"/>
      <c r="E159" s="146"/>
      <c r="F159" s="146"/>
      <c r="G159" s="146"/>
      <c r="H159" s="273" t="s">
        <v>208</v>
      </c>
      <c r="I159" s="273"/>
      <c r="J159" s="273"/>
      <c r="K159" s="273"/>
      <c r="L159" s="273"/>
      <c r="M159" s="273"/>
      <c r="N159" s="131" t="e">
        <f>SUM(C$61:C$66)/SUM($C$56:$E$57)%</f>
        <v>#DIV/0!</v>
      </c>
      <c r="O159" s="131" t="e">
        <f>SUM(C$61:C$62,C$64:C$65)/SUM($C$56:$D$57)%</f>
        <v>#DIV/0!</v>
      </c>
      <c r="P159" s="131" t="e">
        <f>SUM(C$61+C$64)/SUM($C$56:$C$57)%</f>
        <v>#DIV/0!</v>
      </c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</row>
    <row r="160" spans="1:35">
      <c r="A160" s="146"/>
      <c r="B160" s="146"/>
      <c r="C160" s="146"/>
      <c r="D160" s="146"/>
      <c r="E160" s="146"/>
      <c r="F160" s="146"/>
      <c r="G160" s="146"/>
      <c r="H160" s="273" t="s">
        <v>211</v>
      </c>
      <c r="I160" s="273"/>
      <c r="J160" s="273"/>
      <c r="K160" s="273"/>
      <c r="L160" s="273"/>
      <c r="M160" s="273"/>
      <c r="N160" s="131" t="e">
        <f>SUM(D$61:D$66)/SUM($C$56:$E$57)%</f>
        <v>#DIV/0!</v>
      </c>
      <c r="O160" s="131" t="e">
        <f>SUM(D$61:D$62,D$64:D$65)/SUM($C$56:$D$57)%</f>
        <v>#DIV/0!</v>
      </c>
      <c r="P160" s="131" t="e">
        <f>SUM(D$61+D$64)/SUM($C$56:$C$57)%</f>
        <v>#DIV/0!</v>
      </c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</row>
    <row r="161" spans="1:35">
      <c r="A161" s="146"/>
      <c r="B161" s="146"/>
      <c r="C161" s="146"/>
      <c r="D161" s="146"/>
      <c r="E161" s="146"/>
      <c r="F161" s="146"/>
      <c r="G161" s="146"/>
      <c r="H161" s="273" t="s">
        <v>212</v>
      </c>
      <c r="I161" s="273"/>
      <c r="J161" s="273"/>
      <c r="K161" s="273"/>
      <c r="L161" s="273"/>
      <c r="M161" s="273"/>
      <c r="N161" s="131" t="e">
        <f>SUM(E$61:E$66)/SUM($C$56:$E$57)%</f>
        <v>#DIV/0!</v>
      </c>
      <c r="O161" s="131" t="e">
        <f>SUM(E$61:E$62,E$64:E$65)/SUM($C$56:$D$57)%</f>
        <v>#DIV/0!</v>
      </c>
      <c r="P161" s="131" t="e">
        <f>SUM(E$61+E$64)/SUM($C$56:$C$57)%</f>
        <v>#DIV/0!</v>
      </c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</row>
    <row r="162" spans="1:35">
      <c r="A162" s="146"/>
      <c r="B162" s="146"/>
      <c r="C162" s="146"/>
      <c r="D162" s="146"/>
      <c r="E162" s="146"/>
      <c r="F162" s="146"/>
      <c r="G162" s="146"/>
      <c r="H162" s="273" t="s">
        <v>213</v>
      </c>
      <c r="I162" s="273"/>
      <c r="J162" s="273"/>
      <c r="K162" s="273"/>
      <c r="L162" s="273"/>
      <c r="M162" s="273"/>
      <c r="N162" s="131" t="e">
        <f>SUM(F$61:F$66)/SUM($C$56:$E$57)%</f>
        <v>#DIV/0!</v>
      </c>
      <c r="O162" s="131" t="e">
        <f>SUM(F$61:F$62,F$64:F$65)/SUM($C$56:$D$57)%</f>
        <v>#DIV/0!</v>
      </c>
      <c r="P162" s="131" t="e">
        <f>SUM(F$61+F$64)/SUM($C$56:$C$57)%</f>
        <v>#DIV/0!</v>
      </c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</row>
    <row r="163" spans="1:35">
      <c r="A163" s="146"/>
      <c r="B163" s="146"/>
      <c r="C163" s="146"/>
      <c r="D163" s="146"/>
      <c r="E163" s="146"/>
      <c r="F163" s="146"/>
      <c r="G163" s="146"/>
      <c r="H163" s="273" t="s">
        <v>214</v>
      </c>
      <c r="I163" s="273"/>
      <c r="J163" s="273"/>
      <c r="K163" s="273"/>
      <c r="L163" s="273"/>
      <c r="M163" s="273"/>
      <c r="N163" s="131" t="e">
        <f>SUM(G$61:G$66)/SUM($C$56:$E$57)%</f>
        <v>#DIV/0!</v>
      </c>
      <c r="O163" s="131" t="e">
        <f>SUM(G$61:G$62,G$64:G$65)/SUM($C$56:$D$57)%</f>
        <v>#DIV/0!</v>
      </c>
      <c r="P163" s="131" t="e">
        <f>SUM(G$61+G$64)/SUM($C$56:$C$57)%</f>
        <v>#DIV/0!</v>
      </c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</row>
    <row r="164" spans="1:35">
      <c r="A164" s="146"/>
      <c r="B164" s="146"/>
      <c r="C164" s="146"/>
      <c r="D164" s="146"/>
      <c r="E164" s="146"/>
      <c r="F164" s="146"/>
      <c r="G164" s="146"/>
      <c r="H164" s="273" t="s">
        <v>215</v>
      </c>
      <c r="I164" s="273"/>
      <c r="J164" s="273"/>
      <c r="K164" s="273"/>
      <c r="L164" s="273"/>
      <c r="M164" s="273"/>
      <c r="N164" s="131" t="e">
        <f>SUM(H$61:H$66)/SUM($C$56:$E$57)%</f>
        <v>#DIV/0!</v>
      </c>
      <c r="O164" s="131" t="e">
        <f>SUM(H$61:H$62,H$64:H$65)/SUM($C$56:$D$57)%</f>
        <v>#DIV/0!</v>
      </c>
      <c r="P164" s="131" t="e">
        <f>SUM(H$61+H$64)/SUM($C$56:$C$57)%</f>
        <v>#DIV/0!</v>
      </c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</row>
    <row r="165" spans="1:35">
      <c r="A165" s="146"/>
      <c r="B165" s="146"/>
      <c r="C165" s="146"/>
      <c r="D165" s="146"/>
      <c r="E165" s="146"/>
      <c r="F165" s="146"/>
      <c r="G165" s="146"/>
      <c r="H165" s="273" t="s">
        <v>216</v>
      </c>
      <c r="I165" s="273"/>
      <c r="J165" s="273"/>
      <c r="K165" s="273"/>
      <c r="L165" s="273"/>
      <c r="M165" s="273"/>
      <c r="N165" s="131" t="e">
        <f>SUM(I$61:I$66)/SUM($C$56:$E$57)%</f>
        <v>#DIV/0!</v>
      </c>
      <c r="O165" s="131" t="e">
        <f>SUM(I$61:I$62,I$64:I$65)/SUM($C$56:$D$57)%</f>
        <v>#DIV/0!</v>
      </c>
      <c r="P165" s="131" t="e">
        <f>SUM(I$61+I$64)/SUM($C$56:$C$57)%</f>
        <v>#DIV/0!</v>
      </c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</row>
    <row r="166" spans="1:35">
      <c r="A166" s="146"/>
      <c r="B166" s="146"/>
      <c r="C166" s="146"/>
      <c r="D166" s="146"/>
      <c r="E166" s="146"/>
      <c r="F166" s="146"/>
      <c r="G166" s="146"/>
      <c r="H166" s="273" t="s">
        <v>217</v>
      </c>
      <c r="I166" s="273"/>
      <c r="J166" s="273"/>
      <c r="K166" s="273"/>
      <c r="L166" s="273"/>
      <c r="M166" s="273"/>
      <c r="N166" s="131" t="e">
        <f>SUM(J$61:J$66)/SUM($C$56:$E$57)%</f>
        <v>#DIV/0!</v>
      </c>
      <c r="O166" s="131" t="e">
        <f>SUM(J$61:J$62,J$64:J$65)/SUM($C$56:$D$57)%</f>
        <v>#DIV/0!</v>
      </c>
      <c r="P166" s="131" t="e">
        <f>SUM(J$61+J$64)/SUM($C$56:$C$57)%</f>
        <v>#DIV/0!</v>
      </c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</row>
    <row r="167" spans="1:35">
      <c r="A167" s="146"/>
      <c r="B167" s="146"/>
      <c r="C167" s="146"/>
      <c r="D167" s="146"/>
      <c r="E167" s="146"/>
      <c r="F167" s="146"/>
      <c r="G167" s="146"/>
      <c r="H167" s="273" t="s">
        <v>218</v>
      </c>
      <c r="I167" s="273"/>
      <c r="J167" s="273"/>
      <c r="K167" s="273"/>
      <c r="L167" s="273"/>
      <c r="M167" s="273"/>
      <c r="N167" s="131" t="e">
        <f>SUM(K$61:K$66)/SUM($C$56:$E$57)%</f>
        <v>#DIV/0!</v>
      </c>
      <c r="O167" s="131" t="e">
        <f>SUM(K$61:K$62,K$64:K$65)/SUM($C$56:$D$57)%</f>
        <v>#DIV/0!</v>
      </c>
      <c r="P167" s="131" t="e">
        <f>SUM(K$61+K$64)/SUM($C$56:$C$57)%</f>
        <v>#DIV/0!</v>
      </c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</row>
    <row r="168" spans="1:3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</row>
    <row r="169" spans="1:3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</row>
    <row r="170" spans="1:3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</row>
    <row r="171" spans="1:3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</row>
    <row r="172" spans="1:3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</row>
    <row r="173" spans="1:3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</row>
    <row r="174" spans="1:3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</row>
    <row r="175" spans="1:3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</row>
    <row r="176" spans="1:3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</row>
    <row r="177" spans="1:3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</row>
    <row r="178" spans="1:3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</row>
    <row r="179" spans="1:3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</row>
  </sheetData>
  <sheetProtection algorithmName="SHA-512" hashValue="SttUbuPwc9A8IyzaD/5R+fwwytmGzCIZwtpgTkT9M/g/HWHmuUS7LYoNlWIdXB8l89CGwwKcsAj8xz/QqihBvw==" saltValue="l3oi873fU2wEo9iQQ0SiSw==" spinCount="100000" sheet="1" objects="1" scenarios="1"/>
  <protectedRanges>
    <protectedRange password="CE28" sqref="D11:D14 D24:D31 G11:G14 G24:G31" name="Range2_1"/>
    <protectedRange password="CE28" sqref="F63:G63 F65:G66 I63 I65:I66" name="Range7"/>
  </protectedRanges>
  <mergeCells count="195">
    <mergeCell ref="H167:M167"/>
    <mergeCell ref="H162:M162"/>
    <mergeCell ref="H163:M163"/>
    <mergeCell ref="H164:M164"/>
    <mergeCell ref="H144:M144"/>
    <mergeCell ref="H145:M145"/>
    <mergeCell ref="H146:M146"/>
    <mergeCell ref="H165:M165"/>
    <mergeCell ref="H166:M166"/>
    <mergeCell ref="H156:M156"/>
    <mergeCell ref="H157:M157"/>
    <mergeCell ref="H158:M158"/>
    <mergeCell ref="H159:M159"/>
    <mergeCell ref="H160:M160"/>
    <mergeCell ref="H161:M161"/>
    <mergeCell ref="H153:M153"/>
    <mergeCell ref="H154:M154"/>
    <mergeCell ref="H155:M155"/>
    <mergeCell ref="H141:M141"/>
    <mergeCell ref="H142:M142"/>
    <mergeCell ref="H143:M143"/>
    <mergeCell ref="H150:M150"/>
    <mergeCell ref="H151:M151"/>
    <mergeCell ref="H152:M152"/>
    <mergeCell ref="A138:F138"/>
    <mergeCell ref="H138:M138"/>
    <mergeCell ref="A139:F139"/>
    <mergeCell ref="H139:M139"/>
    <mergeCell ref="H140:M140"/>
    <mergeCell ref="H147:M147"/>
    <mergeCell ref="H148:M148"/>
    <mergeCell ref="H149:M149"/>
    <mergeCell ref="A140:F140"/>
    <mergeCell ref="A135:F135"/>
    <mergeCell ref="H135:M135"/>
    <mergeCell ref="A136:F136"/>
    <mergeCell ref="H136:M136"/>
    <mergeCell ref="A137:F137"/>
    <mergeCell ref="H137:M137"/>
    <mergeCell ref="A132:F132"/>
    <mergeCell ref="H132:M132"/>
    <mergeCell ref="A133:F133"/>
    <mergeCell ref="H133:M133"/>
    <mergeCell ref="A134:F134"/>
    <mergeCell ref="H134:M134"/>
    <mergeCell ref="A129:F129"/>
    <mergeCell ref="A130:F130"/>
    <mergeCell ref="A131:F131"/>
    <mergeCell ref="H131:M131"/>
    <mergeCell ref="A126:F126"/>
    <mergeCell ref="H126:M126"/>
    <mergeCell ref="A127:F127"/>
    <mergeCell ref="H127:M127"/>
    <mergeCell ref="A128:F128"/>
    <mergeCell ref="H128:M128"/>
    <mergeCell ref="H129:M129"/>
    <mergeCell ref="H130:P130"/>
    <mergeCell ref="A123:F123"/>
    <mergeCell ref="H123:M123"/>
    <mergeCell ref="A124:F124"/>
    <mergeCell ref="H124:M124"/>
    <mergeCell ref="A125:F125"/>
    <mergeCell ref="H125:M125"/>
    <mergeCell ref="A120:F120"/>
    <mergeCell ref="A121:F121"/>
    <mergeCell ref="H121:M121"/>
    <mergeCell ref="A122:F122"/>
    <mergeCell ref="H122:M122"/>
    <mergeCell ref="H119:P120"/>
    <mergeCell ref="A117:F117"/>
    <mergeCell ref="H117:M117"/>
    <mergeCell ref="A118:F118"/>
    <mergeCell ref="H118:M118"/>
    <mergeCell ref="A119:F119"/>
    <mergeCell ref="A114:F114"/>
    <mergeCell ref="H114:M114"/>
    <mergeCell ref="A115:F115"/>
    <mergeCell ref="H115:M115"/>
    <mergeCell ref="A116:F116"/>
    <mergeCell ref="H116:M116"/>
    <mergeCell ref="A110:F110"/>
    <mergeCell ref="H110:M110"/>
    <mergeCell ref="A111:F111"/>
    <mergeCell ref="A113:F113"/>
    <mergeCell ref="H113:M113"/>
    <mergeCell ref="A112:F112"/>
    <mergeCell ref="H111:M112"/>
    <mergeCell ref="A107:F107"/>
    <mergeCell ref="H107:M107"/>
    <mergeCell ref="A108:F108"/>
    <mergeCell ref="H108:M108"/>
    <mergeCell ref="A109:F109"/>
    <mergeCell ref="H109:M109"/>
    <mergeCell ref="A104:F104"/>
    <mergeCell ref="H104:M104"/>
    <mergeCell ref="A105:F105"/>
    <mergeCell ref="H105:M105"/>
    <mergeCell ref="A106:F106"/>
    <mergeCell ref="H106:M106"/>
    <mergeCell ref="A96:E96"/>
    <mergeCell ref="H96:L96"/>
    <mergeCell ref="A102:F102"/>
    <mergeCell ref="H102:M102"/>
    <mergeCell ref="A103:F103"/>
    <mergeCell ref="H103:M103"/>
    <mergeCell ref="A93:E93"/>
    <mergeCell ref="H93:L93"/>
    <mergeCell ref="A94:E94"/>
    <mergeCell ref="H94:L94"/>
    <mergeCell ref="A95:E95"/>
    <mergeCell ref="H95:L95"/>
    <mergeCell ref="H97:L97"/>
    <mergeCell ref="A90:E90"/>
    <mergeCell ref="H90:L90"/>
    <mergeCell ref="A91:E91"/>
    <mergeCell ref="H91:L91"/>
    <mergeCell ref="A92:E92"/>
    <mergeCell ref="H92:L92"/>
    <mergeCell ref="A88:E88"/>
    <mergeCell ref="H88:L88"/>
    <mergeCell ref="A89:E89"/>
    <mergeCell ref="H89:L89"/>
    <mergeCell ref="A70:A74"/>
    <mergeCell ref="A75:A79"/>
    <mergeCell ref="A81:N83"/>
    <mergeCell ref="A85:E85"/>
    <mergeCell ref="H85:L85"/>
    <mergeCell ref="A86:E86"/>
    <mergeCell ref="H86:L86"/>
    <mergeCell ref="A64:A66"/>
    <mergeCell ref="A68:K68"/>
    <mergeCell ref="F42:G42"/>
    <mergeCell ref="H42:I42"/>
    <mergeCell ref="J42:K42"/>
    <mergeCell ref="A50:F50"/>
    <mergeCell ref="A52:A53"/>
    <mergeCell ref="A87:E87"/>
    <mergeCell ref="H87:L87"/>
    <mergeCell ref="U42:V42"/>
    <mergeCell ref="W42:X42"/>
    <mergeCell ref="S43:T43"/>
    <mergeCell ref="S44:T44"/>
    <mergeCell ref="S45:T45"/>
    <mergeCell ref="A54:A55"/>
    <mergeCell ref="A56:A57"/>
    <mergeCell ref="A59:K59"/>
    <mergeCell ref="A61:A63"/>
    <mergeCell ref="A41:E41"/>
    <mergeCell ref="B42:C42"/>
    <mergeCell ref="D42:E42"/>
    <mergeCell ref="U35:X35"/>
    <mergeCell ref="Y35:Z36"/>
    <mergeCell ref="AA35:AB36"/>
    <mergeCell ref="AD35:AF35"/>
    <mergeCell ref="F36:G36"/>
    <mergeCell ref="H36:I36"/>
    <mergeCell ref="J36:K36"/>
    <mergeCell ref="L36:L37"/>
    <mergeCell ref="M36:M37"/>
    <mergeCell ref="N36:N37"/>
    <mergeCell ref="S36:S37"/>
    <mergeCell ref="T36:T37"/>
    <mergeCell ref="U36:U37"/>
    <mergeCell ref="V36:X36"/>
    <mergeCell ref="Y42:Z42"/>
    <mergeCell ref="AB42:AC42"/>
    <mergeCell ref="AE42:AF42"/>
    <mergeCell ref="L42:M42"/>
    <mergeCell ref="N42:O42"/>
    <mergeCell ref="P42:Q42"/>
    <mergeCell ref="R42:T42"/>
    <mergeCell ref="AH42:AI42"/>
    <mergeCell ref="N111:N112"/>
    <mergeCell ref="O111:O112"/>
    <mergeCell ref="P111:P112"/>
    <mergeCell ref="A2:C2"/>
    <mergeCell ref="A7:J7"/>
    <mergeCell ref="B8:D8"/>
    <mergeCell ref="E8:G8"/>
    <mergeCell ref="H8:J8"/>
    <mergeCell ref="C9:D9"/>
    <mergeCell ref="F9:G9"/>
    <mergeCell ref="I9:J9"/>
    <mergeCell ref="A34:K34"/>
    <mergeCell ref="A35:A37"/>
    <mergeCell ref="B35:C36"/>
    <mergeCell ref="D35:E36"/>
    <mergeCell ref="F35:K35"/>
    <mergeCell ref="L35:T35"/>
    <mergeCell ref="O36:O37"/>
    <mergeCell ref="P36:P37"/>
    <mergeCell ref="Q36:Q37"/>
    <mergeCell ref="R36:R37"/>
    <mergeCell ref="S46:T46"/>
    <mergeCell ref="S47:T47"/>
  </mergeCells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Option Button 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5" name="Option Button 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" r:id="rId6" name="Option Button 4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7" name="Option Button 5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8" name="Option Button 6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9" name="Option Button 7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10" name="Option Button 8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11" name="Option Button 9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12" name="Option Button 10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13" name="Option Button 1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14" name="Option Button 12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r:id="rId15" name="Option Button 13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4" r:id="rId16" name="Option Button 14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5" r:id="rId17" name="Option Button 15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6" r:id="rId18" name="Option Button 16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7" r:id="rId19" name="Option Button 17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8" r:id="rId20" name="Option Button 18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9" r:id="rId21" name="Option Button 19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0" r:id="rId22" name="Option Button 20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1" r:id="rId23" name="Option Button 2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2" r:id="rId24" name="Option Button 2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I179"/>
  <sheetViews>
    <sheetView rightToLeft="1" topLeftCell="A109" zoomScale="96" zoomScaleNormal="96" workbookViewId="0">
      <selection sqref="A1:XFD1048576"/>
    </sheetView>
  </sheetViews>
  <sheetFormatPr defaultColWidth="9" defaultRowHeight="15.75"/>
  <cols>
    <col min="1" max="1" width="15" style="40" customWidth="1"/>
    <col min="2" max="2" width="12.140625" style="40" customWidth="1"/>
    <col min="3" max="3" width="18.7109375" style="40" customWidth="1"/>
    <col min="4" max="4" width="12.42578125" style="40" customWidth="1"/>
    <col min="5" max="5" width="8.7109375" style="40" customWidth="1"/>
    <col min="6" max="6" width="8.140625" style="40" customWidth="1"/>
    <col min="7" max="7" width="10.28515625" style="40" customWidth="1"/>
    <col min="8" max="8" width="8.42578125" style="40" customWidth="1"/>
    <col min="9" max="9" width="9.140625" style="40" customWidth="1"/>
    <col min="10" max="10" width="10" style="40" customWidth="1"/>
    <col min="11" max="11" width="8.42578125" style="40" customWidth="1"/>
    <col min="12" max="12" width="18.7109375" style="40" customWidth="1"/>
    <col min="13" max="13" width="8.7109375" style="40" customWidth="1"/>
    <col min="14" max="14" width="10" style="40" customWidth="1"/>
    <col min="15" max="15" width="9.7109375" style="40" customWidth="1"/>
    <col min="16" max="16" width="10.140625" style="40" customWidth="1"/>
    <col min="17" max="17" width="9" style="40"/>
    <col min="18" max="18" width="8.140625" style="40" customWidth="1"/>
    <col min="19" max="28" width="9" style="40"/>
    <col min="29" max="29" width="7.5703125" style="40" customWidth="1"/>
    <col min="30" max="16384" width="9" style="40"/>
  </cols>
  <sheetData>
    <row r="1" spans="1:35" ht="16.5" thickBot="1">
      <c r="A1" s="63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</row>
    <row r="2" spans="1:35" ht="16.5" thickBot="1">
      <c r="A2" s="174" t="s">
        <v>0</v>
      </c>
      <c r="B2" s="175"/>
      <c r="C2" s="176"/>
      <c r="D2" s="146"/>
      <c r="E2" s="146"/>
      <c r="F2" s="54" t="s">
        <v>1</v>
      </c>
      <c r="G2" s="54"/>
      <c r="H2" s="54"/>
      <c r="I2" s="54"/>
      <c r="J2" s="54"/>
      <c r="K2" s="54"/>
      <c r="L2" s="54"/>
      <c r="M2" s="54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</row>
    <row r="3" spans="1:35" ht="57.75" customHeight="1">
      <c r="A3" s="3" t="s">
        <v>2</v>
      </c>
      <c r="B3" s="22" t="s">
        <v>3</v>
      </c>
      <c r="C3" s="23" t="s">
        <v>4</v>
      </c>
      <c r="D3" s="146"/>
      <c r="E3" s="55"/>
      <c r="F3" s="54"/>
      <c r="G3" s="54"/>
      <c r="H3" s="54"/>
      <c r="I3" s="54"/>
      <c r="J3" s="54"/>
      <c r="K3" s="54"/>
      <c r="L3" s="54"/>
      <c r="M3" s="54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</row>
    <row r="4" spans="1:35">
      <c r="A4" s="20" t="s">
        <v>5</v>
      </c>
      <c r="B4" s="158"/>
      <c r="C4" s="158"/>
      <c r="D4" s="146"/>
      <c r="E4" s="55"/>
      <c r="F4" s="54"/>
      <c r="G4" s="54"/>
      <c r="H4" s="54"/>
      <c r="I4" s="54"/>
      <c r="J4" s="54"/>
      <c r="K4" s="54"/>
      <c r="L4" s="54"/>
      <c r="M4" s="54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</row>
    <row r="5" spans="1:35" ht="16.5" thickBot="1">
      <c r="A5" s="4" t="s">
        <v>6</v>
      </c>
      <c r="B5" s="158"/>
      <c r="C5" s="158"/>
      <c r="D5" s="146"/>
      <c r="E5" s="146"/>
      <c r="F5" s="54"/>
      <c r="G5" s="54"/>
      <c r="H5" s="54"/>
      <c r="I5" s="54"/>
      <c r="J5" s="54"/>
      <c r="K5" s="54"/>
      <c r="L5" s="54"/>
      <c r="M5" s="54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</row>
    <row r="6" spans="1:35" ht="12" customHeight="1" thickBo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</row>
    <row r="7" spans="1:35" ht="32.25" customHeight="1" thickBot="1">
      <c r="A7" s="177" t="s">
        <v>7</v>
      </c>
      <c r="B7" s="178"/>
      <c r="C7" s="178"/>
      <c r="D7" s="178"/>
      <c r="E7" s="178"/>
      <c r="F7" s="178"/>
      <c r="G7" s="178"/>
      <c r="H7" s="178"/>
      <c r="I7" s="178"/>
      <c r="J7" s="179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</row>
    <row r="8" spans="1:35">
      <c r="A8" s="5" t="s">
        <v>8</v>
      </c>
      <c r="B8" s="180" t="s">
        <v>5</v>
      </c>
      <c r="C8" s="181"/>
      <c r="D8" s="182"/>
      <c r="E8" s="180" t="s">
        <v>6</v>
      </c>
      <c r="F8" s="181"/>
      <c r="G8" s="182"/>
      <c r="H8" s="180" t="s">
        <v>9</v>
      </c>
      <c r="I8" s="181"/>
      <c r="J8" s="183"/>
      <c r="K8" s="146"/>
      <c r="L8" s="55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</row>
    <row r="9" spans="1:35" ht="16.5" thickBot="1">
      <c r="A9" s="6" t="s">
        <v>10</v>
      </c>
      <c r="B9" s="7" t="s">
        <v>11</v>
      </c>
      <c r="C9" s="184" t="s">
        <v>12</v>
      </c>
      <c r="D9" s="185"/>
      <c r="E9" s="7" t="s">
        <v>11</v>
      </c>
      <c r="F9" s="184" t="s">
        <v>12</v>
      </c>
      <c r="G9" s="185"/>
      <c r="H9" s="7" t="s">
        <v>11</v>
      </c>
      <c r="I9" s="184" t="s">
        <v>12</v>
      </c>
      <c r="J9" s="186"/>
      <c r="K9" s="55"/>
      <c r="L9" s="55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</row>
    <row r="10" spans="1:35">
      <c r="A10" s="39" t="s">
        <v>263</v>
      </c>
      <c r="B10" s="158"/>
      <c r="C10" s="158"/>
      <c r="D10" s="91"/>
      <c r="E10" s="158"/>
      <c r="F10" s="158"/>
      <c r="G10" s="91"/>
      <c r="H10" s="111">
        <f>B10+E10</f>
        <v>0</v>
      </c>
      <c r="I10" s="110">
        <f t="shared" ref="H10:J31" si="0">C10+F10</f>
        <v>0</v>
      </c>
      <c r="J10" s="112"/>
      <c r="K10" s="146"/>
      <c r="L10" s="55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</row>
    <row r="11" spans="1:35">
      <c r="A11" s="39" t="s">
        <v>186</v>
      </c>
      <c r="B11" s="158"/>
      <c r="C11" s="158"/>
      <c r="D11" s="8"/>
      <c r="E11" s="158"/>
      <c r="F11" s="158"/>
      <c r="G11" s="8"/>
      <c r="H11" s="113">
        <f t="shared" si="0"/>
        <v>0</v>
      </c>
      <c r="I11" s="113">
        <f t="shared" si="0"/>
        <v>0</v>
      </c>
      <c r="J11" s="114"/>
      <c r="K11" s="146"/>
      <c r="L11" s="146"/>
      <c r="M11" s="55"/>
      <c r="N11" s="55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</row>
    <row r="12" spans="1:35">
      <c r="A12" s="11" t="s">
        <v>269</v>
      </c>
      <c r="B12" s="158"/>
      <c r="C12" s="158"/>
      <c r="D12" s="8"/>
      <c r="E12" s="158"/>
      <c r="F12" s="158"/>
      <c r="G12" s="8"/>
      <c r="H12" s="113">
        <f t="shared" si="0"/>
        <v>0</v>
      </c>
      <c r="I12" s="113">
        <f t="shared" si="0"/>
        <v>0</v>
      </c>
      <c r="J12" s="114"/>
      <c r="K12" s="146"/>
      <c r="L12" s="146"/>
      <c r="M12" s="55"/>
      <c r="N12" s="55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</row>
    <row r="13" spans="1:35">
      <c r="A13" s="11" t="s">
        <v>264</v>
      </c>
      <c r="B13" s="158"/>
      <c r="C13" s="158"/>
      <c r="D13" s="8"/>
      <c r="E13" s="158"/>
      <c r="F13" s="158"/>
      <c r="G13" s="8"/>
      <c r="H13" s="113">
        <f t="shared" si="0"/>
        <v>0</v>
      </c>
      <c r="I13" s="113">
        <f t="shared" si="0"/>
        <v>0</v>
      </c>
      <c r="J13" s="114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</row>
    <row r="14" spans="1:35">
      <c r="A14" s="11" t="s">
        <v>265</v>
      </c>
      <c r="B14" s="158"/>
      <c r="C14" s="158"/>
      <c r="D14" s="13"/>
      <c r="E14" s="158"/>
      <c r="F14" s="158"/>
      <c r="G14" s="13"/>
      <c r="H14" s="113">
        <f t="shared" si="0"/>
        <v>0</v>
      </c>
      <c r="I14" s="113">
        <f t="shared" si="0"/>
        <v>0</v>
      </c>
      <c r="J14" s="115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</row>
    <row r="15" spans="1:35">
      <c r="A15" s="11" t="s">
        <v>13</v>
      </c>
      <c r="B15" s="158"/>
      <c r="C15" s="158"/>
      <c r="D15" s="159"/>
      <c r="E15" s="158"/>
      <c r="F15" s="158"/>
      <c r="G15" s="159"/>
      <c r="H15" s="113">
        <f t="shared" si="0"/>
        <v>0</v>
      </c>
      <c r="I15" s="113">
        <f t="shared" si="0"/>
        <v>0</v>
      </c>
      <c r="J15" s="116">
        <f>D15+G15</f>
        <v>0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</row>
    <row r="16" spans="1:35">
      <c r="A16" s="11" t="s">
        <v>220</v>
      </c>
      <c r="B16" s="158"/>
      <c r="C16" s="158"/>
      <c r="D16" s="159"/>
      <c r="E16" s="158"/>
      <c r="F16" s="158"/>
      <c r="G16" s="159"/>
      <c r="H16" s="113">
        <f t="shared" si="0"/>
        <v>0</v>
      </c>
      <c r="I16" s="113">
        <f t="shared" si="0"/>
        <v>0</v>
      </c>
      <c r="J16" s="116">
        <f t="shared" si="0"/>
        <v>0</v>
      </c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</row>
    <row r="17" spans="1:35">
      <c r="A17" s="11" t="s">
        <v>221</v>
      </c>
      <c r="B17" s="158"/>
      <c r="C17" s="158"/>
      <c r="D17" s="159"/>
      <c r="E17" s="158"/>
      <c r="F17" s="158"/>
      <c r="G17" s="159"/>
      <c r="H17" s="113">
        <f t="shared" si="0"/>
        <v>0</v>
      </c>
      <c r="I17" s="113">
        <f t="shared" si="0"/>
        <v>0</v>
      </c>
      <c r="J17" s="116">
        <f t="shared" si="0"/>
        <v>0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</row>
    <row r="18" spans="1:35">
      <c r="A18" s="11" t="s">
        <v>14</v>
      </c>
      <c r="B18" s="158"/>
      <c r="C18" s="158"/>
      <c r="D18" s="159"/>
      <c r="E18" s="158"/>
      <c r="F18" s="158"/>
      <c r="G18" s="159"/>
      <c r="H18" s="113">
        <f t="shared" si="0"/>
        <v>0</v>
      </c>
      <c r="I18" s="113">
        <f t="shared" si="0"/>
        <v>0</v>
      </c>
      <c r="J18" s="116">
        <f t="shared" si="0"/>
        <v>0</v>
      </c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</row>
    <row r="19" spans="1:35">
      <c r="A19" s="11" t="s">
        <v>15</v>
      </c>
      <c r="B19" s="158"/>
      <c r="C19" s="158"/>
      <c r="D19" s="159"/>
      <c r="E19" s="158"/>
      <c r="F19" s="158"/>
      <c r="G19" s="159"/>
      <c r="H19" s="113">
        <f t="shared" si="0"/>
        <v>0</v>
      </c>
      <c r="I19" s="113">
        <f t="shared" si="0"/>
        <v>0</v>
      </c>
      <c r="J19" s="116">
        <f t="shared" si="0"/>
        <v>0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</row>
    <row r="20" spans="1:35">
      <c r="A20" s="11" t="s">
        <v>16</v>
      </c>
      <c r="B20" s="158"/>
      <c r="C20" s="158"/>
      <c r="D20" s="159"/>
      <c r="E20" s="158"/>
      <c r="F20" s="158"/>
      <c r="G20" s="159"/>
      <c r="H20" s="113">
        <f t="shared" si="0"/>
        <v>0</v>
      </c>
      <c r="I20" s="113">
        <f t="shared" si="0"/>
        <v>0</v>
      </c>
      <c r="J20" s="116">
        <f t="shared" si="0"/>
        <v>0</v>
      </c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</row>
    <row r="21" spans="1:35">
      <c r="A21" s="11" t="s">
        <v>17</v>
      </c>
      <c r="B21" s="158"/>
      <c r="C21" s="158"/>
      <c r="D21" s="159"/>
      <c r="E21" s="158"/>
      <c r="F21" s="158"/>
      <c r="G21" s="159"/>
      <c r="H21" s="113">
        <f t="shared" si="0"/>
        <v>0</v>
      </c>
      <c r="I21" s="113">
        <f t="shared" si="0"/>
        <v>0</v>
      </c>
      <c r="J21" s="116">
        <f t="shared" si="0"/>
        <v>0</v>
      </c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</row>
    <row r="22" spans="1:35">
      <c r="A22" s="11" t="s">
        <v>18</v>
      </c>
      <c r="B22" s="158"/>
      <c r="C22" s="158"/>
      <c r="D22" s="159"/>
      <c r="E22" s="158"/>
      <c r="F22" s="158"/>
      <c r="G22" s="159"/>
      <c r="H22" s="113">
        <f t="shared" si="0"/>
        <v>0</v>
      </c>
      <c r="I22" s="113">
        <f t="shared" si="0"/>
        <v>0</v>
      </c>
      <c r="J22" s="116">
        <f t="shared" si="0"/>
        <v>0</v>
      </c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</row>
    <row r="23" spans="1:35">
      <c r="A23" s="11" t="s">
        <v>19</v>
      </c>
      <c r="B23" s="158"/>
      <c r="C23" s="158"/>
      <c r="D23" s="159"/>
      <c r="E23" s="158"/>
      <c r="F23" s="158"/>
      <c r="G23" s="159"/>
      <c r="H23" s="113">
        <f t="shared" si="0"/>
        <v>0</v>
      </c>
      <c r="I23" s="113">
        <f t="shared" si="0"/>
        <v>0</v>
      </c>
      <c r="J23" s="116">
        <f>D23+G23</f>
        <v>0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</row>
    <row r="24" spans="1:35">
      <c r="A24" s="11" t="s">
        <v>20</v>
      </c>
      <c r="B24" s="158"/>
      <c r="C24" s="158"/>
      <c r="D24" s="159"/>
      <c r="E24" s="158"/>
      <c r="F24" s="158"/>
      <c r="G24" s="159"/>
      <c r="H24" s="113">
        <f t="shared" si="0"/>
        <v>0</v>
      </c>
      <c r="I24" s="113">
        <f t="shared" si="0"/>
        <v>0</v>
      </c>
      <c r="J24" s="116">
        <f>D24+G24</f>
        <v>0</v>
      </c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</row>
    <row r="25" spans="1:35">
      <c r="A25" s="11" t="s">
        <v>21</v>
      </c>
      <c r="B25" s="158"/>
      <c r="C25" s="158"/>
      <c r="D25" s="15"/>
      <c r="E25" s="158"/>
      <c r="F25" s="158"/>
      <c r="G25" s="8"/>
      <c r="H25" s="113">
        <f t="shared" si="0"/>
        <v>0</v>
      </c>
      <c r="I25" s="113">
        <f t="shared" si="0"/>
        <v>0</v>
      </c>
      <c r="J25" s="114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</row>
    <row r="26" spans="1:35">
      <c r="A26" s="11" t="s">
        <v>22</v>
      </c>
      <c r="B26" s="158"/>
      <c r="C26" s="158"/>
      <c r="D26" s="15"/>
      <c r="E26" s="158"/>
      <c r="F26" s="158"/>
      <c r="G26" s="8"/>
      <c r="H26" s="113">
        <f t="shared" si="0"/>
        <v>0</v>
      </c>
      <c r="I26" s="113">
        <f t="shared" si="0"/>
        <v>0</v>
      </c>
      <c r="J26" s="114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</row>
    <row r="27" spans="1:35">
      <c r="A27" s="11" t="s">
        <v>23</v>
      </c>
      <c r="B27" s="158"/>
      <c r="C27" s="158"/>
      <c r="D27" s="15"/>
      <c r="E27" s="158"/>
      <c r="F27" s="158"/>
      <c r="G27" s="8"/>
      <c r="H27" s="113">
        <f t="shared" si="0"/>
        <v>0</v>
      </c>
      <c r="I27" s="113">
        <f t="shared" si="0"/>
        <v>0</v>
      </c>
      <c r="J27" s="114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</row>
    <row r="28" spans="1:35">
      <c r="A28" s="11" t="s">
        <v>24</v>
      </c>
      <c r="B28" s="158"/>
      <c r="C28" s="158"/>
      <c r="D28" s="15"/>
      <c r="E28" s="158"/>
      <c r="F28" s="158"/>
      <c r="G28" s="8"/>
      <c r="H28" s="113">
        <f t="shared" si="0"/>
        <v>0</v>
      </c>
      <c r="I28" s="113">
        <f t="shared" si="0"/>
        <v>0</v>
      </c>
      <c r="J28" s="114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</row>
    <row r="29" spans="1:35">
      <c r="A29" s="11" t="s">
        <v>25</v>
      </c>
      <c r="B29" s="158"/>
      <c r="C29" s="158"/>
      <c r="D29" s="15"/>
      <c r="E29" s="158"/>
      <c r="F29" s="158"/>
      <c r="G29" s="8"/>
      <c r="H29" s="113">
        <f t="shared" si="0"/>
        <v>0</v>
      </c>
      <c r="I29" s="113">
        <f t="shared" si="0"/>
        <v>0</v>
      </c>
      <c r="J29" s="114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</row>
    <row r="30" spans="1:35">
      <c r="A30" s="11" t="s">
        <v>26</v>
      </c>
      <c r="B30" s="158"/>
      <c r="C30" s="158"/>
      <c r="D30" s="15"/>
      <c r="E30" s="158"/>
      <c r="F30" s="158"/>
      <c r="G30" s="8"/>
      <c r="H30" s="113">
        <f t="shared" si="0"/>
        <v>0</v>
      </c>
      <c r="I30" s="113">
        <f t="shared" si="0"/>
        <v>0</v>
      </c>
      <c r="J30" s="114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</row>
    <row r="31" spans="1:35">
      <c r="A31" s="11" t="s">
        <v>27</v>
      </c>
      <c r="B31" s="158"/>
      <c r="C31" s="158"/>
      <c r="D31" s="16"/>
      <c r="E31" s="158"/>
      <c r="F31" s="158"/>
      <c r="G31" s="13"/>
      <c r="H31" s="113">
        <f t="shared" si="0"/>
        <v>0</v>
      </c>
      <c r="I31" s="113">
        <f t="shared" si="0"/>
        <v>0</v>
      </c>
      <c r="J31" s="115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</row>
    <row r="32" spans="1:35" ht="16.5" thickBot="1">
      <c r="A32" s="6" t="s">
        <v>28</v>
      </c>
      <c r="B32" s="117">
        <f>SUM(B10:B31)</f>
        <v>0</v>
      </c>
      <c r="C32" s="117">
        <f>SUM(C10:C31)</f>
        <v>0</v>
      </c>
      <c r="D32" s="142">
        <f>SUM(D15:D24)</f>
        <v>0</v>
      </c>
      <c r="E32" s="117">
        <f>SUM(E10:E31)</f>
        <v>0</v>
      </c>
      <c r="F32" s="117">
        <f>SUM(F10:F31)</f>
        <v>0</v>
      </c>
      <c r="G32" s="142">
        <f>SUM(G15:G24)</f>
        <v>0</v>
      </c>
      <c r="H32" s="117">
        <f>SUM(H10:H31)</f>
        <v>0</v>
      </c>
      <c r="I32" s="117">
        <f>SUM(I10:I31)</f>
        <v>0</v>
      </c>
      <c r="J32" s="118">
        <f>SUM(J15:J24)</f>
        <v>0</v>
      </c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</row>
    <row r="33" spans="1:35" ht="16.5" thickBot="1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</row>
    <row r="34" spans="1:35" ht="16.5" thickBot="1">
      <c r="A34" s="174" t="s">
        <v>29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</row>
    <row r="35" spans="1:35" ht="30.75" customHeight="1">
      <c r="A35" s="187" t="s">
        <v>2</v>
      </c>
      <c r="B35" s="190" t="s">
        <v>30</v>
      </c>
      <c r="C35" s="191"/>
      <c r="D35" s="190" t="s">
        <v>31</v>
      </c>
      <c r="E35" s="191"/>
      <c r="F35" s="194" t="s">
        <v>32</v>
      </c>
      <c r="G35" s="195"/>
      <c r="H35" s="195"/>
      <c r="I35" s="195"/>
      <c r="J35" s="195"/>
      <c r="K35" s="196"/>
      <c r="L35" s="194" t="s">
        <v>33</v>
      </c>
      <c r="M35" s="195"/>
      <c r="N35" s="195"/>
      <c r="O35" s="195"/>
      <c r="P35" s="195"/>
      <c r="Q35" s="195"/>
      <c r="R35" s="195"/>
      <c r="S35" s="195"/>
      <c r="T35" s="196"/>
      <c r="U35" s="194" t="s">
        <v>34</v>
      </c>
      <c r="V35" s="195"/>
      <c r="W35" s="195"/>
      <c r="X35" s="199"/>
      <c r="Y35" s="200" t="s">
        <v>177</v>
      </c>
      <c r="Z35" s="201"/>
      <c r="AA35" s="204" t="s">
        <v>273</v>
      </c>
      <c r="AB35" s="205"/>
      <c r="AC35" s="146"/>
      <c r="AD35" s="208" t="s">
        <v>182</v>
      </c>
      <c r="AE35" s="209"/>
      <c r="AF35" s="210"/>
      <c r="AG35" s="146"/>
      <c r="AH35" s="146"/>
      <c r="AI35" s="146"/>
    </row>
    <row r="36" spans="1:35" ht="34.9" customHeight="1">
      <c r="A36" s="188"/>
      <c r="B36" s="192"/>
      <c r="C36" s="193"/>
      <c r="D36" s="192"/>
      <c r="E36" s="193"/>
      <c r="F36" s="211" t="s">
        <v>35</v>
      </c>
      <c r="G36" s="212"/>
      <c r="H36" s="211" t="s">
        <v>36</v>
      </c>
      <c r="I36" s="212"/>
      <c r="J36" s="211" t="s">
        <v>37</v>
      </c>
      <c r="K36" s="212"/>
      <c r="L36" s="197" t="s">
        <v>38</v>
      </c>
      <c r="M36" s="197" t="s">
        <v>39</v>
      </c>
      <c r="N36" s="197" t="s">
        <v>40</v>
      </c>
      <c r="O36" s="197" t="s">
        <v>41</v>
      </c>
      <c r="P36" s="197" t="s">
        <v>42</v>
      </c>
      <c r="Q36" s="197" t="s">
        <v>43</v>
      </c>
      <c r="R36" s="197" t="s">
        <v>44</v>
      </c>
      <c r="S36" s="197" t="s">
        <v>45</v>
      </c>
      <c r="T36" s="197" t="s">
        <v>222</v>
      </c>
      <c r="U36" s="197" t="s">
        <v>46</v>
      </c>
      <c r="V36" s="211" t="s">
        <v>47</v>
      </c>
      <c r="W36" s="213"/>
      <c r="X36" s="214"/>
      <c r="Y36" s="202"/>
      <c r="Z36" s="203"/>
      <c r="AA36" s="206"/>
      <c r="AB36" s="207"/>
      <c r="AC36" s="146"/>
      <c r="AD36" s="41" t="s">
        <v>2</v>
      </c>
      <c r="AE36" s="42" t="s">
        <v>183</v>
      </c>
      <c r="AF36" s="43" t="s">
        <v>184</v>
      </c>
      <c r="AG36" s="146"/>
      <c r="AH36" s="146"/>
      <c r="AI36" s="146"/>
    </row>
    <row r="37" spans="1:35" ht="62.25" customHeight="1">
      <c r="A37" s="189"/>
      <c r="B37" s="17" t="s">
        <v>48</v>
      </c>
      <c r="C37" s="17" t="s">
        <v>49</v>
      </c>
      <c r="D37" s="17" t="s">
        <v>48</v>
      </c>
      <c r="E37" s="17" t="s">
        <v>49</v>
      </c>
      <c r="F37" s="17" t="s">
        <v>48</v>
      </c>
      <c r="G37" s="17" t="s">
        <v>49</v>
      </c>
      <c r="H37" s="17" t="s">
        <v>48</v>
      </c>
      <c r="I37" s="17" t="s">
        <v>49</v>
      </c>
      <c r="J37" s="17" t="s">
        <v>48</v>
      </c>
      <c r="K37" s="17" t="s">
        <v>49</v>
      </c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7" t="s">
        <v>50</v>
      </c>
      <c r="W37" s="17" t="s">
        <v>51</v>
      </c>
      <c r="X37" s="18" t="s">
        <v>52</v>
      </c>
      <c r="Y37" s="44" t="s">
        <v>178</v>
      </c>
      <c r="Z37" s="45" t="s">
        <v>179</v>
      </c>
      <c r="AA37" s="45" t="s">
        <v>180</v>
      </c>
      <c r="AB37" s="46" t="s">
        <v>181</v>
      </c>
      <c r="AC37" s="146"/>
      <c r="AD37" s="41" t="s">
        <v>185</v>
      </c>
      <c r="AE37" s="158"/>
      <c r="AF37" s="158"/>
      <c r="AG37" s="146"/>
      <c r="AH37" s="146"/>
      <c r="AI37" s="146"/>
    </row>
    <row r="38" spans="1:35" ht="16.5" thickBot="1">
      <c r="A38" s="20" t="s">
        <v>5</v>
      </c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46"/>
      <c r="AD38" s="47" t="s">
        <v>6</v>
      </c>
      <c r="AE38" s="158"/>
      <c r="AF38" s="158"/>
      <c r="AG38" s="146"/>
      <c r="AH38" s="146"/>
      <c r="AI38" s="146"/>
    </row>
    <row r="39" spans="1:35" ht="16.5" thickBot="1">
      <c r="A39" s="4" t="s">
        <v>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46"/>
      <c r="AD39" s="146"/>
      <c r="AE39" s="146"/>
      <c r="AF39" s="146"/>
      <c r="AG39" s="146"/>
      <c r="AH39" s="146"/>
      <c r="AI39" s="146"/>
    </row>
    <row r="40" spans="1:35" ht="16.5" thickBot="1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</row>
    <row r="41" spans="1:35" ht="16.5" thickBot="1">
      <c r="A41" s="174" t="s">
        <v>53</v>
      </c>
      <c r="B41" s="175"/>
      <c r="C41" s="175"/>
      <c r="D41" s="175"/>
      <c r="E41" s="17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</row>
    <row r="42" spans="1:35" ht="30.6" customHeight="1">
      <c r="A42" s="3" t="s">
        <v>54</v>
      </c>
      <c r="B42" s="194" t="s">
        <v>55</v>
      </c>
      <c r="C42" s="196"/>
      <c r="D42" s="194" t="s">
        <v>56</v>
      </c>
      <c r="E42" s="196"/>
      <c r="F42" s="194" t="s">
        <v>57</v>
      </c>
      <c r="G42" s="196"/>
      <c r="H42" s="194" t="s">
        <v>58</v>
      </c>
      <c r="I42" s="196"/>
      <c r="J42" s="194" t="s">
        <v>59</v>
      </c>
      <c r="K42" s="196"/>
      <c r="L42" s="194" t="s">
        <v>60</v>
      </c>
      <c r="M42" s="196"/>
      <c r="N42" s="194" t="s">
        <v>61</v>
      </c>
      <c r="O42" s="196"/>
      <c r="P42" s="194" t="s">
        <v>62</v>
      </c>
      <c r="Q42" s="196"/>
      <c r="R42" s="194" t="s">
        <v>63</v>
      </c>
      <c r="S42" s="195"/>
      <c r="T42" s="196"/>
      <c r="U42" s="194" t="s">
        <v>64</v>
      </c>
      <c r="V42" s="196"/>
      <c r="W42" s="194" t="s">
        <v>65</v>
      </c>
      <c r="X42" s="196"/>
      <c r="Y42" s="194" t="s">
        <v>66</v>
      </c>
      <c r="Z42" s="199"/>
      <c r="AA42" s="146"/>
      <c r="AB42" s="169" t="s">
        <v>53</v>
      </c>
      <c r="AC42" s="169"/>
      <c r="AD42" s="146"/>
      <c r="AE42" s="170" t="s">
        <v>280</v>
      </c>
      <c r="AF42" s="170"/>
      <c r="AG42" s="146"/>
      <c r="AH42" s="171" t="s">
        <v>281</v>
      </c>
      <c r="AI42" s="171"/>
    </row>
    <row r="43" spans="1:35" ht="31.5">
      <c r="A43" s="20" t="s">
        <v>2</v>
      </c>
      <c r="B43" s="17" t="s">
        <v>67</v>
      </c>
      <c r="C43" s="17" t="s">
        <v>6</v>
      </c>
      <c r="D43" s="17" t="s">
        <v>67</v>
      </c>
      <c r="E43" s="17" t="s">
        <v>6</v>
      </c>
      <c r="F43" s="17" t="s">
        <v>67</v>
      </c>
      <c r="G43" s="17" t="s">
        <v>6</v>
      </c>
      <c r="H43" s="17" t="s">
        <v>67</v>
      </c>
      <c r="I43" s="17" t="s">
        <v>6</v>
      </c>
      <c r="J43" s="17" t="s">
        <v>67</v>
      </c>
      <c r="K43" s="17" t="s">
        <v>6</v>
      </c>
      <c r="L43" s="17" t="s">
        <v>67</v>
      </c>
      <c r="M43" s="17" t="s">
        <v>6</v>
      </c>
      <c r="N43" s="17" t="s">
        <v>67</v>
      </c>
      <c r="O43" s="17" t="s">
        <v>6</v>
      </c>
      <c r="P43" s="17" t="s">
        <v>67</v>
      </c>
      <c r="Q43" s="17" t="s">
        <v>6</v>
      </c>
      <c r="R43" s="17" t="s">
        <v>67</v>
      </c>
      <c r="S43" s="211" t="s">
        <v>6</v>
      </c>
      <c r="T43" s="212"/>
      <c r="U43" s="17" t="s">
        <v>67</v>
      </c>
      <c r="V43" s="17" t="s">
        <v>6</v>
      </c>
      <c r="W43" s="17" t="s">
        <v>67</v>
      </c>
      <c r="X43" s="17" t="s">
        <v>6</v>
      </c>
      <c r="Y43" s="17" t="s">
        <v>67</v>
      </c>
      <c r="Z43" s="18" t="s">
        <v>6</v>
      </c>
      <c r="AA43" s="146"/>
      <c r="AB43" s="17" t="s">
        <v>67</v>
      </c>
      <c r="AC43" s="17" t="s">
        <v>6</v>
      </c>
      <c r="AD43" s="146"/>
      <c r="AE43" s="17" t="s">
        <v>67</v>
      </c>
      <c r="AF43" s="17" t="s">
        <v>6</v>
      </c>
      <c r="AG43" s="146"/>
      <c r="AH43" s="17" t="s">
        <v>67</v>
      </c>
      <c r="AI43" s="17" t="s">
        <v>6</v>
      </c>
    </row>
    <row r="44" spans="1:35" ht="30" customHeight="1">
      <c r="A44" s="21" t="s">
        <v>68</v>
      </c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220"/>
      <c r="T44" s="221"/>
      <c r="U44" s="160"/>
      <c r="V44" s="160"/>
      <c r="W44" s="160"/>
      <c r="X44" s="160"/>
      <c r="Y44" s="160"/>
      <c r="Z44" s="160"/>
      <c r="AA44" s="21" t="s">
        <v>68</v>
      </c>
      <c r="AB44" s="56">
        <f>U44+W44+Y44+R44+P44+N44+L44+J44+H44+F44+D44+B44</f>
        <v>0</v>
      </c>
      <c r="AC44" s="56">
        <f>V44+X44+Z44+S44+Q44+O44+M44+K44+I44+G44+E44+C44</f>
        <v>0</v>
      </c>
      <c r="AD44" s="146"/>
      <c r="AE44" s="62">
        <f>D38+E38</f>
        <v>0</v>
      </c>
      <c r="AF44" s="62">
        <f>D39+E39</f>
        <v>0</v>
      </c>
      <c r="AG44" s="146"/>
      <c r="AH44" s="62">
        <f>AB44-AE44</f>
        <v>0</v>
      </c>
      <c r="AI44" s="62">
        <f t="shared" ref="AI44:AI47" si="1">AC44-AF44</f>
        <v>0</v>
      </c>
    </row>
    <row r="45" spans="1:35" ht="36" customHeight="1">
      <c r="A45" s="58" t="s">
        <v>69</v>
      </c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222"/>
      <c r="T45" s="223"/>
      <c r="U45" s="161"/>
      <c r="V45" s="161"/>
      <c r="W45" s="161"/>
      <c r="X45" s="161"/>
      <c r="Y45" s="161"/>
      <c r="Z45" s="161"/>
      <c r="AA45" s="127" t="s">
        <v>69</v>
      </c>
      <c r="AB45" s="56">
        <f>U45+W45+Y45+R45+P45+N45+L45+J45+H45+F45+D45+B45</f>
        <v>0</v>
      </c>
      <c r="AC45" s="56">
        <f>V45+X45+Z45+S45+Q45+O45+M45+K45+I45+G45+E45+C45</f>
        <v>0</v>
      </c>
      <c r="AD45" s="146"/>
      <c r="AE45" s="56">
        <f>C52+C53+D52+D53</f>
        <v>0</v>
      </c>
      <c r="AF45" s="56">
        <f>C54+C55+D54+D55</f>
        <v>0</v>
      </c>
      <c r="AG45" s="146"/>
      <c r="AH45" s="62">
        <f t="shared" ref="AH45:AH47" si="2">AB45-AE45</f>
        <v>0</v>
      </c>
      <c r="AI45" s="62">
        <f t="shared" si="1"/>
        <v>0</v>
      </c>
    </row>
    <row r="46" spans="1:35" ht="35.25" customHeight="1">
      <c r="A46" s="59" t="s">
        <v>70</v>
      </c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224"/>
      <c r="T46" s="225"/>
      <c r="U46" s="162"/>
      <c r="V46" s="162"/>
      <c r="W46" s="162"/>
      <c r="X46" s="162"/>
      <c r="Y46" s="162"/>
      <c r="Z46" s="162"/>
      <c r="AA46" s="128" t="s">
        <v>70</v>
      </c>
      <c r="AB46" s="56">
        <f t="shared" ref="AB46:AC47" si="3">U46+W46+Y46+R46+P46+N46+L46+J46+H46+F46+D46+B46</f>
        <v>0</v>
      </c>
      <c r="AC46" s="56">
        <f t="shared" si="3"/>
        <v>0</v>
      </c>
      <c r="AD46" s="146"/>
      <c r="AE46" s="56">
        <f>E52+E53</f>
        <v>0</v>
      </c>
      <c r="AF46" s="56">
        <f>E54+E55</f>
        <v>0</v>
      </c>
      <c r="AG46" s="146"/>
      <c r="AH46" s="62">
        <f t="shared" si="2"/>
        <v>0</v>
      </c>
      <c r="AI46" s="62">
        <f t="shared" si="1"/>
        <v>0</v>
      </c>
    </row>
    <row r="47" spans="1:35" ht="30.75" thickBot="1">
      <c r="A47" s="60" t="s">
        <v>71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226"/>
      <c r="T47" s="227"/>
      <c r="U47" s="163"/>
      <c r="V47" s="163"/>
      <c r="W47" s="163"/>
      <c r="X47" s="163"/>
      <c r="Y47" s="163"/>
      <c r="Z47" s="163"/>
      <c r="AA47" s="129" t="s">
        <v>71</v>
      </c>
      <c r="AB47" s="56">
        <f>U47+W47+Y47+R47+P47+N47+L47+J47+H47+F47+D47+B47</f>
        <v>0</v>
      </c>
      <c r="AC47" s="56">
        <f t="shared" si="3"/>
        <v>0</v>
      </c>
      <c r="AD47" s="146"/>
      <c r="AE47" s="62">
        <f>F52+F53+G52+G53+H52+H53+I52+I53+J52+J53+K52+K53+L52+L53+M52+M53+N52+N53+O52+O53+P52+P53+Q52+Q53+R52+R53+S52+S53+T52+T53+U52+U53+V52+V53+W52+W53+X52+X53</f>
        <v>0</v>
      </c>
      <c r="AF47" s="62">
        <f>Y54+Y55-(C54+C55+D54+D55+E54+E55)</f>
        <v>0</v>
      </c>
      <c r="AG47" s="146"/>
      <c r="AH47" s="62">
        <f t="shared" si="2"/>
        <v>0</v>
      </c>
      <c r="AI47" s="62">
        <f t="shared" si="1"/>
        <v>0</v>
      </c>
    </row>
    <row r="48" spans="1:3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</row>
    <row r="49" spans="1:35" ht="16.5" thickBot="1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</row>
    <row r="50" spans="1:35" ht="16.5" thickBot="1">
      <c r="A50" s="174" t="s">
        <v>72</v>
      </c>
      <c r="B50" s="175"/>
      <c r="C50" s="175"/>
      <c r="D50" s="175"/>
      <c r="E50" s="175"/>
      <c r="F50" s="17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</row>
    <row r="51" spans="1:35" ht="31.5">
      <c r="A51" s="3" t="s">
        <v>2</v>
      </c>
      <c r="B51" s="22" t="s">
        <v>73</v>
      </c>
      <c r="C51" s="22" t="s">
        <v>74</v>
      </c>
      <c r="D51" s="22" t="s">
        <v>75</v>
      </c>
      <c r="E51" s="22" t="s">
        <v>76</v>
      </c>
      <c r="F51" s="22" t="s">
        <v>223</v>
      </c>
      <c r="G51" s="22" t="s">
        <v>224</v>
      </c>
      <c r="H51" s="22" t="s">
        <v>38</v>
      </c>
      <c r="I51" s="22" t="s">
        <v>225</v>
      </c>
      <c r="J51" s="22" t="s">
        <v>226</v>
      </c>
      <c r="K51" s="22" t="s">
        <v>40</v>
      </c>
      <c r="L51" s="22" t="s">
        <v>41</v>
      </c>
      <c r="M51" s="22" t="s">
        <v>42</v>
      </c>
      <c r="N51" s="22" t="s">
        <v>43</v>
      </c>
      <c r="O51" s="22" t="s">
        <v>227</v>
      </c>
      <c r="P51" s="22" t="s">
        <v>45</v>
      </c>
      <c r="Q51" s="22" t="s">
        <v>228</v>
      </c>
      <c r="R51" s="22" t="s">
        <v>77</v>
      </c>
      <c r="S51" s="22" t="s">
        <v>229</v>
      </c>
      <c r="T51" s="22" t="s">
        <v>78</v>
      </c>
      <c r="U51" s="22" t="s">
        <v>79</v>
      </c>
      <c r="V51" s="22" t="s">
        <v>80</v>
      </c>
      <c r="W51" s="22" t="s">
        <v>81</v>
      </c>
      <c r="X51" s="22" t="s">
        <v>270</v>
      </c>
      <c r="Y51" s="23" t="s">
        <v>28</v>
      </c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</row>
    <row r="52" spans="1:35">
      <c r="A52" s="215" t="s">
        <v>5</v>
      </c>
      <c r="B52" s="17" t="s">
        <v>82</v>
      </c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8">
        <f t="shared" ref="Y52:Y57" si="4">SUM(C52:X52)</f>
        <v>0</v>
      </c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</row>
    <row r="53" spans="1:35">
      <c r="A53" s="189"/>
      <c r="B53" s="17" t="s">
        <v>12</v>
      </c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8">
        <f t="shared" si="4"/>
        <v>0</v>
      </c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</row>
    <row r="54" spans="1:35">
      <c r="A54" s="215" t="s">
        <v>6</v>
      </c>
      <c r="B54" s="17" t="s">
        <v>82</v>
      </c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8">
        <f t="shared" si="4"/>
        <v>0</v>
      </c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</row>
    <row r="55" spans="1:35">
      <c r="A55" s="189"/>
      <c r="B55" s="17" t="s">
        <v>12</v>
      </c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8">
        <f t="shared" si="4"/>
        <v>0</v>
      </c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</row>
    <row r="56" spans="1:35">
      <c r="A56" s="215" t="s">
        <v>9</v>
      </c>
      <c r="B56" s="17" t="s">
        <v>82</v>
      </c>
      <c r="C56" s="17">
        <f>C52+C54</f>
        <v>0</v>
      </c>
      <c r="D56" s="17">
        <f t="shared" ref="C56:X57" si="5">D52+D54</f>
        <v>0</v>
      </c>
      <c r="E56" s="17">
        <f t="shared" si="5"/>
        <v>0</v>
      </c>
      <c r="F56" s="17">
        <f t="shared" si="5"/>
        <v>0</v>
      </c>
      <c r="G56" s="17">
        <f t="shared" si="5"/>
        <v>0</v>
      </c>
      <c r="H56" s="17">
        <f t="shared" si="5"/>
        <v>0</v>
      </c>
      <c r="I56" s="17">
        <f t="shared" si="5"/>
        <v>0</v>
      </c>
      <c r="J56" s="17">
        <f t="shared" si="5"/>
        <v>0</v>
      </c>
      <c r="K56" s="17">
        <f t="shared" si="5"/>
        <v>0</v>
      </c>
      <c r="L56" s="17">
        <f t="shared" si="5"/>
        <v>0</v>
      </c>
      <c r="M56" s="17">
        <f t="shared" si="5"/>
        <v>0</v>
      </c>
      <c r="N56" s="17">
        <f t="shared" si="5"/>
        <v>0</v>
      </c>
      <c r="O56" s="17">
        <f t="shared" si="5"/>
        <v>0</v>
      </c>
      <c r="P56" s="17">
        <f t="shared" si="5"/>
        <v>0</v>
      </c>
      <c r="Q56" s="17">
        <f t="shared" si="5"/>
        <v>0</v>
      </c>
      <c r="R56" s="17">
        <f t="shared" si="5"/>
        <v>0</v>
      </c>
      <c r="S56" s="17">
        <f t="shared" si="5"/>
        <v>0</v>
      </c>
      <c r="T56" s="17">
        <f t="shared" si="5"/>
        <v>0</v>
      </c>
      <c r="U56" s="17">
        <f t="shared" si="5"/>
        <v>0</v>
      </c>
      <c r="V56" s="17">
        <f t="shared" si="5"/>
        <v>0</v>
      </c>
      <c r="W56" s="17">
        <f t="shared" si="5"/>
        <v>0</v>
      </c>
      <c r="X56" s="17">
        <f t="shared" si="5"/>
        <v>0</v>
      </c>
      <c r="Y56" s="18">
        <f t="shared" si="4"/>
        <v>0</v>
      </c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</row>
    <row r="57" spans="1:35" ht="16.5" thickBot="1">
      <c r="A57" s="216"/>
      <c r="B57" s="19" t="s">
        <v>12</v>
      </c>
      <c r="C57" s="17">
        <f t="shared" si="5"/>
        <v>0</v>
      </c>
      <c r="D57" s="17">
        <f t="shared" si="5"/>
        <v>0</v>
      </c>
      <c r="E57" s="17">
        <f t="shared" si="5"/>
        <v>0</v>
      </c>
      <c r="F57" s="17">
        <f t="shared" si="5"/>
        <v>0</v>
      </c>
      <c r="G57" s="17">
        <f t="shared" si="5"/>
        <v>0</v>
      </c>
      <c r="H57" s="17">
        <f t="shared" si="5"/>
        <v>0</v>
      </c>
      <c r="I57" s="17">
        <f t="shared" si="5"/>
        <v>0</v>
      </c>
      <c r="J57" s="17">
        <f t="shared" si="5"/>
        <v>0</v>
      </c>
      <c r="K57" s="17">
        <f t="shared" si="5"/>
        <v>0</v>
      </c>
      <c r="L57" s="17">
        <f t="shared" si="5"/>
        <v>0</v>
      </c>
      <c r="M57" s="17">
        <f t="shared" si="5"/>
        <v>0</v>
      </c>
      <c r="N57" s="17">
        <f t="shared" si="5"/>
        <v>0</v>
      </c>
      <c r="O57" s="17">
        <f t="shared" si="5"/>
        <v>0</v>
      </c>
      <c r="P57" s="17">
        <f t="shared" si="5"/>
        <v>0</v>
      </c>
      <c r="Q57" s="17">
        <f t="shared" si="5"/>
        <v>0</v>
      </c>
      <c r="R57" s="17">
        <f t="shared" si="5"/>
        <v>0</v>
      </c>
      <c r="S57" s="17">
        <f t="shared" si="5"/>
        <v>0</v>
      </c>
      <c r="T57" s="17">
        <f t="shared" si="5"/>
        <v>0</v>
      </c>
      <c r="U57" s="17">
        <f t="shared" si="5"/>
        <v>0</v>
      </c>
      <c r="V57" s="17">
        <f t="shared" si="5"/>
        <v>0</v>
      </c>
      <c r="W57" s="17">
        <f t="shared" si="5"/>
        <v>0</v>
      </c>
      <c r="X57" s="17">
        <f t="shared" si="5"/>
        <v>0</v>
      </c>
      <c r="Y57" s="18">
        <f t="shared" si="4"/>
        <v>0</v>
      </c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</row>
    <row r="58" spans="1:35" ht="16.5" thickBot="1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</row>
    <row r="59" spans="1:35" ht="31.5" customHeight="1" thickBot="1">
      <c r="A59" s="217" t="s">
        <v>83</v>
      </c>
      <c r="B59" s="218"/>
      <c r="C59" s="218"/>
      <c r="D59" s="218"/>
      <c r="E59" s="218"/>
      <c r="F59" s="218"/>
      <c r="G59" s="218"/>
      <c r="H59" s="218"/>
      <c r="I59" s="218"/>
      <c r="J59" s="218"/>
      <c r="K59" s="219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</row>
    <row r="60" spans="1:35" ht="105" customHeight="1">
      <c r="A60" s="3" t="s">
        <v>2</v>
      </c>
      <c r="B60" s="22" t="s">
        <v>84</v>
      </c>
      <c r="C60" s="22" t="s">
        <v>85</v>
      </c>
      <c r="D60" s="22" t="s">
        <v>86</v>
      </c>
      <c r="E60" s="105" t="s">
        <v>87</v>
      </c>
      <c r="F60" s="22" t="s">
        <v>88</v>
      </c>
      <c r="G60" s="22" t="s">
        <v>89</v>
      </c>
      <c r="H60" s="22" t="s">
        <v>90</v>
      </c>
      <c r="I60" s="22" t="s">
        <v>91</v>
      </c>
      <c r="J60" s="22" t="s">
        <v>92</v>
      </c>
      <c r="K60" s="23" t="s">
        <v>93</v>
      </c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</row>
    <row r="61" spans="1:35" ht="32.25" customHeight="1">
      <c r="A61" s="215" t="s">
        <v>5</v>
      </c>
      <c r="B61" s="17" t="s">
        <v>74</v>
      </c>
      <c r="C61" s="158"/>
      <c r="D61" s="158"/>
      <c r="E61" s="158"/>
      <c r="F61" s="158"/>
      <c r="G61" s="158"/>
      <c r="H61" s="158"/>
      <c r="I61" s="158"/>
      <c r="J61" s="158"/>
      <c r="K61" s="158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</row>
    <row r="62" spans="1:35" ht="41.25" customHeight="1">
      <c r="A62" s="188"/>
      <c r="B62" s="17" t="s">
        <v>94</v>
      </c>
      <c r="C62" s="158"/>
      <c r="D62" s="158"/>
      <c r="E62" s="158"/>
      <c r="F62" s="164"/>
      <c r="G62" s="164"/>
      <c r="H62" s="158"/>
      <c r="I62" s="164"/>
      <c r="J62" s="158"/>
      <c r="K62" s="158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</row>
    <row r="63" spans="1:35" ht="32.25" customHeight="1">
      <c r="A63" s="189"/>
      <c r="B63" s="17" t="s">
        <v>95</v>
      </c>
      <c r="C63" s="158"/>
      <c r="D63" s="158"/>
      <c r="E63" s="158"/>
      <c r="F63" s="165"/>
      <c r="G63" s="165"/>
      <c r="H63" s="158"/>
      <c r="I63" s="165"/>
      <c r="J63" s="158"/>
      <c r="K63" s="158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</row>
    <row r="64" spans="1:35">
      <c r="A64" s="215" t="s">
        <v>6</v>
      </c>
      <c r="B64" s="17" t="s">
        <v>74</v>
      </c>
      <c r="C64" s="158"/>
      <c r="D64" s="158"/>
      <c r="E64" s="158"/>
      <c r="F64" s="158"/>
      <c r="G64" s="158"/>
      <c r="H64" s="158"/>
      <c r="I64" s="158"/>
      <c r="J64" s="158"/>
      <c r="K64" s="158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</row>
    <row r="65" spans="1:35" ht="42.75" customHeight="1">
      <c r="A65" s="188"/>
      <c r="B65" s="17" t="s">
        <v>94</v>
      </c>
      <c r="C65" s="158"/>
      <c r="D65" s="158"/>
      <c r="E65" s="158"/>
      <c r="F65" s="165"/>
      <c r="G65" s="165"/>
      <c r="H65" s="158"/>
      <c r="I65" s="165"/>
      <c r="J65" s="158"/>
      <c r="K65" s="158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</row>
    <row r="66" spans="1:35" ht="37.9" customHeight="1" thickBot="1">
      <c r="A66" s="216"/>
      <c r="B66" s="19" t="s">
        <v>95</v>
      </c>
      <c r="C66" s="158"/>
      <c r="D66" s="158"/>
      <c r="E66" s="158"/>
      <c r="F66" s="166"/>
      <c r="G66" s="166"/>
      <c r="H66" s="158"/>
      <c r="I66" s="166"/>
      <c r="J66" s="158"/>
      <c r="K66" s="158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</row>
    <row r="67" spans="1:3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</row>
    <row r="68" spans="1:35" ht="16.5" thickBot="1">
      <c r="A68" s="234" t="s">
        <v>96</v>
      </c>
      <c r="B68" s="235"/>
      <c r="C68" s="235"/>
      <c r="D68" s="235"/>
      <c r="E68" s="235"/>
      <c r="F68" s="235"/>
      <c r="G68" s="235"/>
      <c r="H68" s="235"/>
      <c r="I68" s="235"/>
      <c r="J68" s="235"/>
      <c r="K68" s="235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</row>
    <row r="69" spans="1:35" ht="32.25" thickBot="1">
      <c r="A69" s="152" t="s">
        <v>2</v>
      </c>
      <c r="B69" s="153" t="s">
        <v>97</v>
      </c>
      <c r="C69" s="26" t="s">
        <v>38</v>
      </c>
      <c r="D69" s="27" t="s">
        <v>39</v>
      </c>
      <c r="E69" s="27" t="s">
        <v>40</v>
      </c>
      <c r="F69" s="27" t="s">
        <v>41</v>
      </c>
      <c r="G69" s="27" t="s">
        <v>98</v>
      </c>
      <c r="H69" s="27" t="s">
        <v>43</v>
      </c>
      <c r="I69" s="27" t="s">
        <v>44</v>
      </c>
      <c r="J69" s="28" t="s">
        <v>45</v>
      </c>
      <c r="K69" s="28" t="s">
        <v>276</v>
      </c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</row>
    <row r="70" spans="1:35" ht="28.5" customHeight="1">
      <c r="A70" s="236" t="s">
        <v>5</v>
      </c>
      <c r="B70" s="29" t="s">
        <v>99</v>
      </c>
      <c r="C70" s="158"/>
      <c r="D70" s="158"/>
      <c r="E70" s="158"/>
      <c r="F70" s="158"/>
      <c r="G70" s="158"/>
      <c r="H70" s="158"/>
      <c r="I70" s="158"/>
      <c r="J70" s="158"/>
      <c r="K70" s="158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</row>
    <row r="71" spans="1:35" ht="31.5">
      <c r="A71" s="237"/>
      <c r="B71" s="30" t="s">
        <v>100</v>
      </c>
      <c r="C71" s="158"/>
      <c r="D71" s="158"/>
      <c r="E71" s="158"/>
      <c r="F71" s="158"/>
      <c r="G71" s="158"/>
      <c r="H71" s="158"/>
      <c r="I71" s="158"/>
      <c r="J71" s="158"/>
      <c r="K71" s="158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</row>
    <row r="72" spans="1:35" ht="31.5">
      <c r="A72" s="237"/>
      <c r="B72" s="30" t="s">
        <v>101</v>
      </c>
      <c r="C72" s="158"/>
      <c r="D72" s="158"/>
      <c r="E72" s="158"/>
      <c r="F72" s="158"/>
      <c r="G72" s="158"/>
      <c r="H72" s="158"/>
      <c r="I72" s="158"/>
      <c r="J72" s="158"/>
      <c r="K72" s="158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</row>
    <row r="73" spans="1:35" ht="31.5">
      <c r="A73" s="237"/>
      <c r="B73" s="30" t="s">
        <v>102</v>
      </c>
      <c r="C73" s="158"/>
      <c r="D73" s="158"/>
      <c r="E73" s="158"/>
      <c r="F73" s="158"/>
      <c r="G73" s="158"/>
      <c r="H73" s="158"/>
      <c r="I73" s="158"/>
      <c r="J73" s="158"/>
      <c r="K73" s="158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</row>
    <row r="74" spans="1:35" ht="30" customHeight="1" thickBot="1">
      <c r="A74" s="238"/>
      <c r="B74" s="31" t="s">
        <v>93</v>
      </c>
      <c r="C74" s="158"/>
      <c r="D74" s="158"/>
      <c r="E74" s="158"/>
      <c r="F74" s="158"/>
      <c r="G74" s="158"/>
      <c r="H74" s="158"/>
      <c r="I74" s="158"/>
      <c r="J74" s="158"/>
      <c r="K74" s="158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</row>
    <row r="75" spans="1:35" ht="31.5" customHeight="1">
      <c r="A75" s="236" t="s">
        <v>6</v>
      </c>
      <c r="B75" s="32" t="s">
        <v>99</v>
      </c>
      <c r="C75" s="158"/>
      <c r="D75" s="158"/>
      <c r="E75" s="158"/>
      <c r="F75" s="158"/>
      <c r="G75" s="158"/>
      <c r="H75" s="158"/>
      <c r="I75" s="158"/>
      <c r="J75" s="158"/>
      <c r="K75" s="158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</row>
    <row r="76" spans="1:35" ht="31.5">
      <c r="A76" s="237"/>
      <c r="B76" s="30" t="s">
        <v>100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</row>
    <row r="77" spans="1:35" ht="31.5">
      <c r="A77" s="237"/>
      <c r="B77" s="30" t="s">
        <v>101</v>
      </c>
      <c r="C77" s="158"/>
      <c r="D77" s="158"/>
      <c r="E77" s="158"/>
      <c r="F77" s="158"/>
      <c r="G77" s="158"/>
      <c r="H77" s="158"/>
      <c r="I77" s="158"/>
      <c r="J77" s="158"/>
      <c r="K77" s="158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</row>
    <row r="78" spans="1:35" ht="31.5">
      <c r="A78" s="237"/>
      <c r="B78" s="30" t="s">
        <v>102</v>
      </c>
      <c r="C78" s="158"/>
      <c r="D78" s="158"/>
      <c r="E78" s="158"/>
      <c r="F78" s="158"/>
      <c r="G78" s="158"/>
      <c r="H78" s="158"/>
      <c r="I78" s="158"/>
      <c r="J78" s="158"/>
      <c r="K78" s="158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</row>
    <row r="79" spans="1:35" ht="33.75" customHeight="1" thickBot="1">
      <c r="A79" s="238"/>
      <c r="B79" s="31" t="s">
        <v>93</v>
      </c>
      <c r="C79" s="158"/>
      <c r="D79" s="158"/>
      <c r="E79" s="158"/>
      <c r="F79" s="158"/>
      <c r="G79" s="158"/>
      <c r="H79" s="158"/>
      <c r="I79" s="158"/>
      <c r="J79" s="158"/>
      <c r="K79" s="158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</row>
    <row r="80" spans="1:35" ht="16.5" thickBot="1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</row>
    <row r="81" spans="1:35" ht="24.95" customHeight="1">
      <c r="A81" s="239" t="s">
        <v>219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1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</row>
    <row r="82" spans="1:35" ht="24.95" customHeight="1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4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</row>
    <row r="83" spans="1:35" ht="24.95" customHeight="1" thickBot="1">
      <c r="A83" s="245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  <c r="N83" s="247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</row>
    <row r="84" spans="1:35" ht="24.9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</row>
    <row r="85" spans="1:35">
      <c r="A85" s="228" t="s">
        <v>103</v>
      </c>
      <c r="B85" s="229"/>
      <c r="C85" s="229"/>
      <c r="D85" s="229"/>
      <c r="E85" s="230"/>
      <c r="F85" s="145">
        <f>(E38+D38)-SUM(F38:K38)</f>
        <v>0</v>
      </c>
      <c r="G85" s="146"/>
      <c r="H85" s="231" t="s">
        <v>104</v>
      </c>
      <c r="I85" s="232"/>
      <c r="J85" s="232"/>
      <c r="K85" s="232"/>
      <c r="L85" s="233"/>
      <c r="M85" s="145">
        <f>(C52+C53)-SUM(C61:K61)</f>
        <v>0</v>
      </c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</row>
    <row r="86" spans="1:35">
      <c r="A86" s="228" t="s">
        <v>105</v>
      </c>
      <c r="B86" s="229"/>
      <c r="C86" s="229"/>
      <c r="D86" s="229"/>
      <c r="E86" s="230"/>
      <c r="F86" s="145">
        <f>(E39+D39)-SUM(F39:K39)</f>
        <v>0</v>
      </c>
      <c r="G86" s="146"/>
      <c r="H86" s="231" t="s">
        <v>106</v>
      </c>
      <c r="I86" s="232"/>
      <c r="J86" s="232"/>
      <c r="K86" s="232"/>
      <c r="L86" s="233"/>
      <c r="M86" s="145">
        <f>(C54+C55)-SUM(C64:K64)</f>
        <v>0</v>
      </c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</row>
    <row r="87" spans="1:35">
      <c r="A87" s="228" t="s">
        <v>107</v>
      </c>
      <c r="B87" s="229"/>
      <c r="C87" s="229"/>
      <c r="D87" s="229"/>
      <c r="E87" s="230"/>
      <c r="F87" s="145">
        <f>(E38+D38)-SUM(L38:T38)</f>
        <v>0</v>
      </c>
      <c r="G87" s="146"/>
      <c r="H87" s="231" t="s">
        <v>108</v>
      </c>
      <c r="I87" s="232"/>
      <c r="J87" s="232"/>
      <c r="K87" s="232"/>
      <c r="L87" s="233"/>
      <c r="M87" s="145">
        <f>(D52+D53)-SUM(C62:K62)</f>
        <v>0</v>
      </c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</row>
    <row r="88" spans="1:35">
      <c r="A88" s="228" t="s">
        <v>109</v>
      </c>
      <c r="B88" s="229"/>
      <c r="C88" s="229"/>
      <c r="D88" s="229"/>
      <c r="E88" s="230"/>
      <c r="F88" s="145">
        <f>(E39+D39)-SUM(L39:T39)</f>
        <v>0</v>
      </c>
      <c r="G88" s="146"/>
      <c r="H88" s="231" t="s">
        <v>110</v>
      </c>
      <c r="I88" s="232"/>
      <c r="J88" s="232"/>
      <c r="K88" s="232"/>
      <c r="L88" s="233"/>
      <c r="M88" s="145">
        <f>(D54+D55)-SUM(C65:K65)</f>
        <v>0</v>
      </c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</row>
    <row r="89" spans="1:35">
      <c r="A89" s="228" t="s">
        <v>111</v>
      </c>
      <c r="B89" s="229"/>
      <c r="C89" s="229"/>
      <c r="D89" s="229"/>
      <c r="E89" s="230"/>
      <c r="F89" s="145">
        <f>(E38+D38)-(B44+D44+F44+H44+J44+L44+N44+P44+R44+U44+W44+Y44)</f>
        <v>0</v>
      </c>
      <c r="G89" s="146"/>
      <c r="H89" s="231" t="s">
        <v>112</v>
      </c>
      <c r="I89" s="232"/>
      <c r="J89" s="232"/>
      <c r="K89" s="232"/>
      <c r="L89" s="233"/>
      <c r="M89" s="145">
        <f>(E52+E53)-SUM(C63:K63)</f>
        <v>0</v>
      </c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</row>
    <row r="90" spans="1:35">
      <c r="A90" s="228" t="s">
        <v>113</v>
      </c>
      <c r="B90" s="229"/>
      <c r="C90" s="229"/>
      <c r="D90" s="229"/>
      <c r="E90" s="230"/>
      <c r="F90" s="145">
        <f>(E39+D39)-(C44+E44+G44+I44+K44+M44+O44+Q44+S44+V44+X44+Z44)</f>
        <v>0</v>
      </c>
      <c r="G90" s="146"/>
      <c r="H90" s="231" t="s">
        <v>114</v>
      </c>
      <c r="I90" s="232"/>
      <c r="J90" s="232"/>
      <c r="K90" s="232"/>
      <c r="L90" s="233"/>
      <c r="M90" s="145">
        <f>(E54+E55)-SUM(C66:K66)</f>
        <v>0</v>
      </c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</row>
    <row r="91" spans="1:35">
      <c r="A91" s="228" t="s">
        <v>115</v>
      </c>
      <c r="B91" s="229"/>
      <c r="C91" s="229"/>
      <c r="D91" s="229"/>
      <c r="E91" s="230"/>
      <c r="F91" s="145">
        <f>SUM(C52:D53)-(B45+D45+F45+H45+J45+L45+N45+P45+R45+U45+W45+Y45)</f>
        <v>0</v>
      </c>
      <c r="G91" s="146"/>
      <c r="H91" s="231" t="s">
        <v>171</v>
      </c>
      <c r="I91" s="232"/>
      <c r="J91" s="232"/>
      <c r="K91" s="232"/>
      <c r="L91" s="233"/>
      <c r="M91" s="145" t="str">
        <f>IF(D38=(F38+H38+J38),"درست","غلط")</f>
        <v>درست</v>
      </c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</row>
    <row r="92" spans="1:35">
      <c r="A92" s="228" t="s">
        <v>116</v>
      </c>
      <c r="B92" s="229"/>
      <c r="C92" s="229"/>
      <c r="D92" s="229"/>
      <c r="E92" s="230"/>
      <c r="F92" s="145">
        <f>SUM(C54:D55)-(C45+E45+G45+I45+K45+M45+O45+Q45+S45+V45+X45+Z45)</f>
        <v>0</v>
      </c>
      <c r="G92" s="146"/>
      <c r="H92" s="231" t="s">
        <v>172</v>
      </c>
      <c r="I92" s="232"/>
      <c r="J92" s="232"/>
      <c r="K92" s="232"/>
      <c r="L92" s="233"/>
      <c r="M92" s="145" t="str">
        <f>IF(D39=(F39+H39+J39),"درست","غلط")</f>
        <v>درست</v>
      </c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</row>
    <row r="93" spans="1:35">
      <c r="A93" s="228" t="s">
        <v>117</v>
      </c>
      <c r="B93" s="229"/>
      <c r="C93" s="229"/>
      <c r="D93" s="229"/>
      <c r="E93" s="230"/>
      <c r="F93" s="145">
        <f>(E52+E53)-(B46+D46+F46+H46+J46+L46+N46+P46+R46+U46+W46+Y46)</f>
        <v>0</v>
      </c>
      <c r="G93" s="146"/>
      <c r="H93" s="231" t="s">
        <v>173</v>
      </c>
      <c r="I93" s="232"/>
      <c r="J93" s="232"/>
      <c r="K93" s="232"/>
      <c r="L93" s="233"/>
      <c r="M93" s="145" t="str">
        <f>IF(E38=(G38+I38+K38),"درست","غلط")</f>
        <v>درست</v>
      </c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</row>
    <row r="94" spans="1:35">
      <c r="A94" s="228" t="s">
        <v>118</v>
      </c>
      <c r="B94" s="229"/>
      <c r="C94" s="229"/>
      <c r="D94" s="229"/>
      <c r="E94" s="230"/>
      <c r="F94" s="145">
        <f>(E55+E54)-(C46+E46+G46+I46+K46+M46+O46+Q46+S46+V46+X46+Z46)</f>
        <v>0</v>
      </c>
      <c r="G94" s="146"/>
      <c r="H94" s="231" t="s">
        <v>174</v>
      </c>
      <c r="I94" s="232"/>
      <c r="J94" s="232"/>
      <c r="K94" s="232"/>
      <c r="L94" s="233"/>
      <c r="M94" s="145" t="str">
        <f>IF(E39=(G39+I39+K39),"درست","غلط")</f>
        <v>درست</v>
      </c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</row>
    <row r="95" spans="1:35">
      <c r="A95" s="228" t="s">
        <v>119</v>
      </c>
      <c r="B95" s="229"/>
      <c r="C95" s="229"/>
      <c r="D95" s="229"/>
      <c r="E95" s="230"/>
      <c r="F95" s="145">
        <f>SUM(F52:X53)-(B47+D47+F47+H47+J47+L47+N47+P47+R47+U47+W47+Y47)</f>
        <v>0</v>
      </c>
      <c r="G95" s="146"/>
      <c r="H95" s="231" t="s">
        <v>175</v>
      </c>
      <c r="I95" s="232"/>
      <c r="J95" s="232"/>
      <c r="K95" s="232"/>
      <c r="L95" s="233"/>
      <c r="M95" s="145">
        <f>(U38+V38+W38+X38+X39+W39+V39+U39)-((D38+E38+E39+D39)+((B38+C38+C39+B39)-N102))</f>
        <v>0</v>
      </c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</row>
    <row r="96" spans="1:35">
      <c r="A96" s="228" t="s">
        <v>120</v>
      </c>
      <c r="B96" s="229"/>
      <c r="C96" s="229"/>
      <c r="D96" s="229"/>
      <c r="E96" s="230"/>
      <c r="F96" s="145">
        <f>SUM(F54:X55)-(C47+E47+G47+I47+K47+M47+O47+Q47+S47+V47+X47+Z47)</f>
        <v>0</v>
      </c>
      <c r="G96" s="146"/>
      <c r="H96" s="231" t="s">
        <v>272</v>
      </c>
      <c r="I96" s="232"/>
      <c r="J96" s="232"/>
      <c r="K96" s="232"/>
      <c r="L96" s="233"/>
      <c r="M96" s="145">
        <f>(Y38+Z38+Y39+Z39)- (U38+V38+W38+X38+U39+V39+W39+X39)</f>
        <v>0</v>
      </c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</row>
    <row r="97" spans="1:35">
      <c r="A97" s="146"/>
      <c r="B97" s="146"/>
      <c r="C97" s="146"/>
      <c r="D97" s="146"/>
      <c r="E97" s="146"/>
      <c r="F97" s="146"/>
      <c r="G97" s="146"/>
      <c r="H97" s="231" t="s">
        <v>266</v>
      </c>
      <c r="I97" s="232"/>
      <c r="J97" s="232"/>
      <c r="K97" s="232"/>
      <c r="L97" s="233"/>
      <c r="M97" s="145">
        <f>(Y38+Z38+Y39+Z39)-((D38+E38+E39+D39)+((B38+C38+C39+B39)-N102))</f>
        <v>0</v>
      </c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</row>
    <row r="98" spans="1:3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</row>
    <row r="99" spans="1:3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</row>
    <row r="100" spans="1:3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</row>
    <row r="101" spans="1:3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</row>
    <row r="102" spans="1:35">
      <c r="A102" s="248" t="s">
        <v>121</v>
      </c>
      <c r="B102" s="248"/>
      <c r="C102" s="248"/>
      <c r="D102" s="248"/>
      <c r="E102" s="248"/>
      <c r="F102" s="248"/>
      <c r="G102" s="140">
        <f>H32+I32</f>
        <v>0</v>
      </c>
      <c r="H102" s="249" t="s">
        <v>122</v>
      </c>
      <c r="I102" s="250"/>
      <c r="J102" s="250"/>
      <c r="K102" s="250"/>
      <c r="L102" s="250"/>
      <c r="M102" s="251"/>
      <c r="N102" s="33">
        <f>SUM(B38:E39)-SUM(U38:X39)</f>
        <v>0</v>
      </c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</row>
    <row r="103" spans="1:35">
      <c r="A103" s="252" t="s">
        <v>123</v>
      </c>
      <c r="B103" s="252"/>
      <c r="C103" s="252"/>
      <c r="D103" s="252"/>
      <c r="E103" s="252"/>
      <c r="F103" s="252"/>
      <c r="G103" s="132">
        <f>B4+B5</f>
        <v>0</v>
      </c>
      <c r="H103" s="249" t="s">
        <v>124</v>
      </c>
      <c r="I103" s="250"/>
      <c r="J103" s="250"/>
      <c r="K103" s="250"/>
      <c r="L103" s="250"/>
      <c r="M103" s="251"/>
      <c r="N103" s="34" t="e">
        <f>(SUM(B38:E39)-SUM(U38:X39))*100/SUM(U38:X39)</f>
        <v>#DIV/0!</v>
      </c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</row>
    <row r="104" spans="1:35">
      <c r="A104" s="252" t="s">
        <v>125</v>
      </c>
      <c r="B104" s="252"/>
      <c r="C104" s="252"/>
      <c r="D104" s="252"/>
      <c r="E104" s="252"/>
      <c r="F104" s="252"/>
      <c r="G104" s="131" t="e">
        <f>G102/G103</f>
        <v>#DIV/0!</v>
      </c>
      <c r="H104" s="253" t="s">
        <v>126</v>
      </c>
      <c r="I104" s="253"/>
      <c r="J104" s="253"/>
      <c r="K104" s="253"/>
      <c r="L104" s="253"/>
      <c r="M104" s="253"/>
      <c r="N104" s="34" t="e">
        <f>SUM(B38:C39)/SUM(B38:E39)%</f>
        <v>#DIV/0!</v>
      </c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</row>
    <row r="105" spans="1:35">
      <c r="A105" s="252" t="s">
        <v>127</v>
      </c>
      <c r="B105" s="252"/>
      <c r="C105" s="252"/>
      <c r="D105" s="252"/>
      <c r="E105" s="252"/>
      <c r="F105" s="252"/>
      <c r="G105" s="131" t="e">
        <f>(I11+H11+H10+I10)*100/G102</f>
        <v>#DIV/0!</v>
      </c>
      <c r="H105" s="249" t="s">
        <v>128</v>
      </c>
      <c r="I105" s="250"/>
      <c r="J105" s="250"/>
      <c r="K105" s="250"/>
      <c r="L105" s="250"/>
      <c r="M105" s="251"/>
      <c r="N105" s="35" t="e">
        <f>SUM(H38:I39)/SUM(F38:I39)%</f>
        <v>#DIV/0!</v>
      </c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</row>
    <row r="106" spans="1:35">
      <c r="A106" s="252" t="s">
        <v>129</v>
      </c>
      <c r="B106" s="252"/>
      <c r="C106" s="252"/>
      <c r="D106" s="252"/>
      <c r="E106" s="252"/>
      <c r="F106" s="252"/>
      <c r="G106" s="131" t="e">
        <f>(SUM(H10:J12))*100/G102</f>
        <v>#DIV/0!</v>
      </c>
      <c r="H106" s="253" t="s">
        <v>130</v>
      </c>
      <c r="I106" s="253"/>
      <c r="J106" s="253"/>
      <c r="K106" s="253"/>
      <c r="L106" s="253"/>
      <c r="M106" s="253"/>
      <c r="N106" s="35" t="e">
        <f>SUM(F38:G39)/SUM(F38:I39)%</f>
        <v>#DIV/0!</v>
      </c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</row>
    <row r="107" spans="1:35">
      <c r="A107" s="252" t="s">
        <v>131</v>
      </c>
      <c r="B107" s="252"/>
      <c r="C107" s="252"/>
      <c r="D107" s="252"/>
      <c r="E107" s="252"/>
      <c r="F107" s="252"/>
      <c r="G107" s="131" t="e">
        <f>(H10+I10+H11+I11+H12+I12+H13+I13+H14+I14+H15+I15)*100/G102</f>
        <v>#DIV/0!</v>
      </c>
      <c r="H107" s="253" t="s">
        <v>132</v>
      </c>
      <c r="I107" s="253"/>
      <c r="J107" s="253"/>
      <c r="K107" s="253"/>
      <c r="L107" s="253"/>
      <c r="M107" s="253"/>
      <c r="N107" s="34" t="e">
        <f>SUM(F38:I39)/SUM(D38:E39)%</f>
        <v>#DIV/0!</v>
      </c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</row>
    <row r="108" spans="1:35">
      <c r="A108" s="252" t="s">
        <v>133</v>
      </c>
      <c r="B108" s="252"/>
      <c r="C108" s="252"/>
      <c r="D108" s="252"/>
      <c r="E108" s="252"/>
      <c r="F108" s="252"/>
      <c r="G108" s="131" t="e">
        <f>(H16+H17+H18+H19+H20+H21+H22+H23+H24+H25+H26+I26+I25+I24+I23+I22+I21+I20+I19+I18+I17+I16)*100/G102</f>
        <v>#DIV/0!</v>
      </c>
      <c r="H108" s="253" t="s">
        <v>134</v>
      </c>
      <c r="I108" s="253"/>
      <c r="J108" s="253"/>
      <c r="K108" s="253"/>
      <c r="L108" s="253"/>
      <c r="M108" s="253"/>
      <c r="N108" s="34" t="e">
        <f>SUM(U38:U39)*100/SUM(U38:X39)</f>
        <v>#DIV/0!</v>
      </c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</row>
    <row r="109" spans="1:35">
      <c r="A109" s="252" t="s">
        <v>135</v>
      </c>
      <c r="B109" s="252"/>
      <c r="C109" s="252"/>
      <c r="D109" s="252"/>
      <c r="E109" s="252"/>
      <c r="F109" s="252"/>
      <c r="G109" s="131" t="e">
        <f>SUM(H27:I31)*100/G102</f>
        <v>#DIV/0!</v>
      </c>
      <c r="H109" s="253" t="s">
        <v>136</v>
      </c>
      <c r="I109" s="253"/>
      <c r="J109" s="253"/>
      <c r="K109" s="253"/>
      <c r="L109" s="253"/>
      <c r="M109" s="253"/>
      <c r="N109" s="34" t="e">
        <f>SUM(X38:X39)*100/SUM(U38:X39)</f>
        <v>#DIV/0!</v>
      </c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</row>
    <row r="110" spans="1:35" ht="16.5" thickBot="1">
      <c r="A110" s="252" t="s">
        <v>137</v>
      </c>
      <c r="B110" s="252"/>
      <c r="C110" s="252"/>
      <c r="D110" s="252"/>
      <c r="E110" s="252"/>
      <c r="F110" s="252"/>
      <c r="G110" s="131" t="e">
        <f>(G109+G107)*100/G108</f>
        <v>#DIV/0!</v>
      </c>
      <c r="H110" s="258" t="s">
        <v>138</v>
      </c>
      <c r="I110" s="258"/>
      <c r="J110" s="258"/>
      <c r="K110" s="258"/>
      <c r="L110" s="258"/>
      <c r="M110" s="258"/>
      <c r="N110" s="36" t="e">
        <f>(C4+C5)*100/(B4+B5)</f>
        <v>#DIV/0!</v>
      </c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</row>
    <row r="111" spans="1:35">
      <c r="A111" s="252" t="s">
        <v>139</v>
      </c>
      <c r="B111" s="252"/>
      <c r="C111" s="252"/>
      <c r="D111" s="252"/>
      <c r="E111" s="252"/>
      <c r="F111" s="252"/>
      <c r="G111" s="131" t="e">
        <f t="shared" ref="G111:G120" si="6">J15*100/I15</f>
        <v>#DIV/0!</v>
      </c>
      <c r="H111" s="254" t="s">
        <v>140</v>
      </c>
      <c r="I111" s="255"/>
      <c r="J111" s="255"/>
      <c r="K111" s="255"/>
      <c r="L111" s="255"/>
      <c r="M111" s="255"/>
      <c r="N111" s="279" t="s">
        <v>204</v>
      </c>
      <c r="O111" s="172" t="s">
        <v>11</v>
      </c>
      <c r="P111" s="172" t="s">
        <v>12</v>
      </c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</row>
    <row r="112" spans="1:35">
      <c r="A112" s="252" t="s">
        <v>267</v>
      </c>
      <c r="B112" s="252"/>
      <c r="C112" s="252"/>
      <c r="D112" s="252"/>
      <c r="E112" s="252"/>
      <c r="F112" s="252"/>
      <c r="G112" s="131" t="e">
        <f t="shared" si="6"/>
        <v>#DIV/0!</v>
      </c>
      <c r="H112" s="256"/>
      <c r="I112" s="257"/>
      <c r="J112" s="257"/>
      <c r="K112" s="257"/>
      <c r="L112" s="257"/>
      <c r="M112" s="257"/>
      <c r="N112" s="280"/>
      <c r="O112" s="173"/>
      <c r="P112" s="173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</row>
    <row r="113" spans="1:35">
      <c r="A113" s="252" t="s">
        <v>268</v>
      </c>
      <c r="B113" s="252"/>
      <c r="C113" s="252"/>
      <c r="D113" s="252"/>
      <c r="E113" s="252"/>
      <c r="F113" s="252"/>
      <c r="G113" s="131" t="e">
        <f t="shared" si="6"/>
        <v>#DIV/0!</v>
      </c>
      <c r="H113" s="259" t="s">
        <v>141</v>
      </c>
      <c r="I113" s="259"/>
      <c r="J113" s="259"/>
      <c r="K113" s="259"/>
      <c r="L113" s="259"/>
      <c r="M113" s="259"/>
      <c r="N113" s="133" t="e">
        <f>SUM(Y56:Y57)/SUM(H32:I32)*1000</f>
        <v>#DIV/0!</v>
      </c>
      <c r="O113" s="131" t="e">
        <f>(Y56/H32)*1000</f>
        <v>#DIV/0!</v>
      </c>
      <c r="P113" s="131" t="e">
        <f>Y57/I32*1000</f>
        <v>#DIV/0!</v>
      </c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</row>
    <row r="114" spans="1:35">
      <c r="A114" s="252" t="s">
        <v>142</v>
      </c>
      <c r="B114" s="252"/>
      <c r="C114" s="252"/>
      <c r="D114" s="252"/>
      <c r="E114" s="252"/>
      <c r="F114" s="252"/>
      <c r="G114" s="131" t="e">
        <f t="shared" si="6"/>
        <v>#DIV/0!</v>
      </c>
      <c r="H114" s="252" t="s">
        <v>143</v>
      </c>
      <c r="I114" s="252"/>
      <c r="J114" s="252"/>
      <c r="K114" s="252"/>
      <c r="L114" s="252"/>
      <c r="M114" s="252"/>
      <c r="N114" s="134" t="e">
        <f>(C56+C57)*1000/SUM(D38:E39)</f>
        <v>#DIV/0!</v>
      </c>
      <c r="O114" s="131" t="e">
        <f>C56/SUM(D38:D39)*1000</f>
        <v>#DIV/0!</v>
      </c>
      <c r="P114" s="131" t="e">
        <f>C57/SUM(E38:E39)*1000</f>
        <v>#DIV/0!</v>
      </c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</row>
    <row r="115" spans="1:35">
      <c r="A115" s="252" t="s">
        <v>144</v>
      </c>
      <c r="B115" s="252"/>
      <c r="C115" s="252"/>
      <c r="D115" s="252"/>
      <c r="E115" s="252"/>
      <c r="F115" s="252"/>
      <c r="G115" s="131" t="e">
        <f t="shared" si="6"/>
        <v>#DIV/0!</v>
      </c>
      <c r="H115" s="252" t="s">
        <v>145</v>
      </c>
      <c r="I115" s="252"/>
      <c r="J115" s="252"/>
      <c r="K115" s="252"/>
      <c r="L115" s="252"/>
      <c r="M115" s="252"/>
      <c r="N115" s="134" t="e">
        <f>SUM(C56:D57)*1000/SUM(D38:E39)</f>
        <v>#DIV/0!</v>
      </c>
      <c r="O115" s="131" t="e">
        <f>SUM(C56:D56)/SUM(D38:D39)*1000</f>
        <v>#DIV/0!</v>
      </c>
      <c r="P115" s="131" t="e">
        <f>SUM(C57:D57)/SUM(E38:E39)*1000</f>
        <v>#DIV/0!</v>
      </c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</row>
    <row r="116" spans="1:35">
      <c r="A116" s="252" t="s">
        <v>146</v>
      </c>
      <c r="B116" s="252"/>
      <c r="C116" s="252"/>
      <c r="D116" s="252"/>
      <c r="E116" s="252"/>
      <c r="F116" s="252"/>
      <c r="G116" s="131" t="e">
        <f t="shared" si="6"/>
        <v>#DIV/0!</v>
      </c>
      <c r="H116" s="252" t="s">
        <v>147</v>
      </c>
      <c r="I116" s="252"/>
      <c r="J116" s="252"/>
      <c r="K116" s="252"/>
      <c r="L116" s="252"/>
      <c r="M116" s="252"/>
      <c r="N116" s="134" t="e">
        <f>SUM(C56:E57)*1000/SUM(D38:E39)</f>
        <v>#DIV/0!</v>
      </c>
      <c r="O116" s="131" t="e">
        <f>SUM(C56:E56)/SUM(D38:D39)*1000</f>
        <v>#DIV/0!</v>
      </c>
      <c r="P116" s="131" t="e">
        <f>SUM(C57:E57)/SUM(E38:E39)*1000</f>
        <v>#DIV/0!</v>
      </c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</row>
    <row r="117" spans="1:35">
      <c r="A117" s="252" t="s">
        <v>148</v>
      </c>
      <c r="B117" s="252"/>
      <c r="C117" s="252"/>
      <c r="D117" s="252"/>
      <c r="E117" s="252"/>
      <c r="F117" s="252"/>
      <c r="G117" s="131" t="e">
        <f t="shared" si="6"/>
        <v>#DIV/0!</v>
      </c>
      <c r="H117" s="252" t="s">
        <v>149</v>
      </c>
      <c r="I117" s="252"/>
      <c r="J117" s="252"/>
      <c r="K117" s="252"/>
      <c r="L117" s="252"/>
      <c r="M117" s="252"/>
      <c r="N117" s="134" t="e">
        <f>SUM(C56:E57)*1000/SUM(H10:I12)</f>
        <v>#DIV/0!</v>
      </c>
      <c r="O117" s="131" t="e">
        <f>SUM(C56:E56)/SUM(H10:H12)*1000</f>
        <v>#DIV/0!</v>
      </c>
      <c r="P117" s="131" t="e">
        <f>SUM(C57:E57)/SUM(I10:I12)*1000</f>
        <v>#DIV/0!</v>
      </c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</row>
    <row r="118" spans="1:35" ht="16.5" thickBot="1">
      <c r="A118" s="252" t="s">
        <v>150</v>
      </c>
      <c r="B118" s="252"/>
      <c r="C118" s="252"/>
      <c r="D118" s="252"/>
      <c r="E118" s="252"/>
      <c r="F118" s="252"/>
      <c r="G118" s="131" t="e">
        <f t="shared" si="6"/>
        <v>#DIV/0!</v>
      </c>
      <c r="H118" s="262" t="s">
        <v>151</v>
      </c>
      <c r="I118" s="262"/>
      <c r="J118" s="262"/>
      <c r="K118" s="262"/>
      <c r="L118" s="262"/>
      <c r="M118" s="262"/>
      <c r="N118" s="37" t="e">
        <f>SUM(C70:K79)*100000/SUM(D38:E39)</f>
        <v>#DIV/0!</v>
      </c>
      <c r="O118" s="50"/>
      <c r="P118" s="50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</row>
    <row r="119" spans="1:35">
      <c r="A119" s="252" t="s">
        <v>152</v>
      </c>
      <c r="B119" s="252"/>
      <c r="C119" s="252"/>
      <c r="D119" s="252"/>
      <c r="E119" s="252"/>
      <c r="F119" s="252"/>
      <c r="G119" s="131" t="e">
        <f t="shared" si="6"/>
        <v>#DIV/0!</v>
      </c>
      <c r="H119" s="260" t="s">
        <v>153</v>
      </c>
      <c r="I119" s="260"/>
      <c r="J119" s="260"/>
      <c r="K119" s="260"/>
      <c r="L119" s="260"/>
      <c r="M119" s="260"/>
      <c r="N119" s="260"/>
      <c r="O119" s="260"/>
      <c r="P119" s="260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</row>
    <row r="120" spans="1:35">
      <c r="A120" s="252" t="s">
        <v>285</v>
      </c>
      <c r="B120" s="252"/>
      <c r="C120" s="252"/>
      <c r="D120" s="252"/>
      <c r="E120" s="252"/>
      <c r="F120" s="252"/>
      <c r="G120" s="131" t="e">
        <f t="shared" si="6"/>
        <v>#DIV/0!</v>
      </c>
      <c r="H120" s="261"/>
      <c r="I120" s="261"/>
      <c r="J120" s="261"/>
      <c r="K120" s="261"/>
      <c r="L120" s="261"/>
      <c r="M120" s="261"/>
      <c r="N120" s="261"/>
      <c r="O120" s="261"/>
      <c r="P120" s="261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</row>
    <row r="121" spans="1:35">
      <c r="A121" s="252" t="s">
        <v>278</v>
      </c>
      <c r="B121" s="252"/>
      <c r="C121" s="252"/>
      <c r="D121" s="252"/>
      <c r="E121" s="252"/>
      <c r="F121" s="252"/>
      <c r="G121" s="131" t="e">
        <f>SUM(J15:J24)*100/SUM(I15:I24)</f>
        <v>#DIV/0!</v>
      </c>
      <c r="H121" s="259" t="s">
        <v>85</v>
      </c>
      <c r="I121" s="259"/>
      <c r="J121" s="259"/>
      <c r="K121" s="259"/>
      <c r="L121" s="259"/>
      <c r="M121" s="259"/>
      <c r="N121" s="133" t="e">
        <f>SUM(C$61:C$66)*1000/SUM($H$10:$I$12)</f>
        <v>#DIV/0!</v>
      </c>
      <c r="O121" s="51"/>
      <c r="P121" s="51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</row>
    <row r="122" spans="1:35">
      <c r="A122" s="252" t="s">
        <v>277</v>
      </c>
      <c r="B122" s="252"/>
      <c r="C122" s="252"/>
      <c r="D122" s="252"/>
      <c r="E122" s="252"/>
      <c r="F122" s="252"/>
      <c r="G122" s="131" t="e">
        <f>SUM(J16:J24)*100/SUM(I16:I24)</f>
        <v>#DIV/0!</v>
      </c>
      <c r="H122" s="252" t="s">
        <v>86</v>
      </c>
      <c r="I122" s="252"/>
      <c r="J122" s="252"/>
      <c r="K122" s="252"/>
      <c r="L122" s="252"/>
      <c r="M122" s="252"/>
      <c r="N122" s="133" t="e">
        <f>SUM(D$61:D$66)*1000/SUM($H$10:$I$12)</f>
        <v>#DIV/0!</v>
      </c>
      <c r="O122" s="48"/>
      <c r="P122" s="48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</row>
    <row r="123" spans="1:35">
      <c r="A123" s="252" t="s">
        <v>154</v>
      </c>
      <c r="B123" s="252"/>
      <c r="C123" s="252"/>
      <c r="D123" s="252"/>
      <c r="E123" s="252"/>
      <c r="F123" s="252"/>
      <c r="G123" s="131" t="e">
        <f>SUM(D38:E39)/SUM(H32:I32)*1000</f>
        <v>#DIV/0!</v>
      </c>
      <c r="H123" s="252" t="s">
        <v>155</v>
      </c>
      <c r="I123" s="252"/>
      <c r="J123" s="252"/>
      <c r="K123" s="252"/>
      <c r="L123" s="252"/>
      <c r="M123" s="252"/>
      <c r="N123" s="133" t="e">
        <f>SUM(E$61:E$66)*1000/SUM($H$10:$I$12)</f>
        <v>#DIV/0!</v>
      </c>
      <c r="O123" s="48"/>
      <c r="P123" s="48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</row>
    <row r="124" spans="1:35">
      <c r="A124" s="266" t="s">
        <v>156</v>
      </c>
      <c r="B124" s="266"/>
      <c r="C124" s="266"/>
      <c r="D124" s="266"/>
      <c r="E124" s="266"/>
      <c r="F124" s="266"/>
      <c r="G124" s="147" t="e">
        <f>(D38+E38+E39+D39)*1000/SUM(I15:I24)</f>
        <v>#DIV/0!</v>
      </c>
      <c r="H124" s="252" t="s">
        <v>157</v>
      </c>
      <c r="I124" s="252"/>
      <c r="J124" s="252"/>
      <c r="K124" s="252"/>
      <c r="L124" s="252"/>
      <c r="M124" s="252"/>
      <c r="N124" s="133" t="e">
        <f>SUM(F$61:F$66)*1000/SUM($H$10:$I$12)</f>
        <v>#DIV/0!</v>
      </c>
      <c r="O124" s="48"/>
      <c r="P124" s="48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</row>
    <row r="125" spans="1:35">
      <c r="A125" s="252" t="s">
        <v>158</v>
      </c>
      <c r="B125" s="252"/>
      <c r="C125" s="252"/>
      <c r="D125" s="252"/>
      <c r="E125" s="252"/>
      <c r="F125" s="252"/>
      <c r="G125" s="131" t="e">
        <f>(L38+L39)*1000/I15</f>
        <v>#DIV/0!</v>
      </c>
      <c r="H125" s="252" t="s">
        <v>89</v>
      </c>
      <c r="I125" s="252"/>
      <c r="J125" s="252"/>
      <c r="K125" s="252"/>
      <c r="L125" s="252"/>
      <c r="M125" s="252"/>
      <c r="N125" s="133" t="e">
        <f>SUM(G$61:G$66)*1000/SUM($H$10:$I$12)</f>
        <v>#DIV/0!</v>
      </c>
      <c r="O125" s="48"/>
      <c r="P125" s="48"/>
      <c r="Q125" s="57"/>
      <c r="R125" s="57"/>
      <c r="S125" s="57"/>
      <c r="T125" s="57"/>
      <c r="U125" s="57"/>
      <c r="V125" s="55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</row>
    <row r="126" spans="1:35">
      <c r="A126" s="252" t="s">
        <v>159</v>
      </c>
      <c r="B126" s="252"/>
      <c r="C126" s="252"/>
      <c r="D126" s="252"/>
      <c r="E126" s="252"/>
      <c r="F126" s="252"/>
      <c r="G126" s="131" t="e">
        <f>(M38+M39)*1000/(I17+I16)</f>
        <v>#DIV/0!</v>
      </c>
      <c r="H126" s="252" t="s">
        <v>90</v>
      </c>
      <c r="I126" s="252"/>
      <c r="J126" s="252"/>
      <c r="K126" s="252"/>
      <c r="L126" s="252"/>
      <c r="M126" s="252"/>
      <c r="N126" s="133" t="e">
        <f>SUM(H$61:H$66)*1000/SUM($H$10:$I$12)</f>
        <v>#DIV/0!</v>
      </c>
      <c r="O126" s="48"/>
      <c r="P126" s="48"/>
      <c r="Q126" s="57"/>
      <c r="R126" s="57"/>
      <c r="S126" s="57"/>
      <c r="T126" s="57"/>
      <c r="U126" s="57"/>
      <c r="V126" s="55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</row>
    <row r="127" spans="1:35">
      <c r="A127" s="252" t="s">
        <v>160</v>
      </c>
      <c r="B127" s="252"/>
      <c r="C127" s="252"/>
      <c r="D127" s="252"/>
      <c r="E127" s="252"/>
      <c r="F127" s="252"/>
      <c r="G127" s="131" t="e">
        <f>(N38+N39)*1000/I18</f>
        <v>#DIV/0!</v>
      </c>
      <c r="H127" s="252" t="s">
        <v>91</v>
      </c>
      <c r="I127" s="252"/>
      <c r="J127" s="252"/>
      <c r="K127" s="252"/>
      <c r="L127" s="252"/>
      <c r="M127" s="252"/>
      <c r="N127" s="133" t="e">
        <f>SUM(I$61:I$66)*1000/SUM($H$10:$I$12)</f>
        <v>#DIV/0!</v>
      </c>
      <c r="O127" s="48"/>
      <c r="P127" s="48"/>
      <c r="Q127" s="57"/>
      <c r="R127" s="57"/>
      <c r="S127" s="57"/>
      <c r="T127" s="57"/>
      <c r="U127" s="57"/>
      <c r="V127" s="55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</row>
    <row r="128" spans="1:35">
      <c r="A128" s="252" t="s">
        <v>161</v>
      </c>
      <c r="B128" s="252"/>
      <c r="C128" s="252"/>
      <c r="D128" s="252"/>
      <c r="E128" s="252"/>
      <c r="F128" s="252"/>
      <c r="G128" s="131" t="e">
        <f>(O38+O39)*1000/I19</f>
        <v>#DIV/0!</v>
      </c>
      <c r="H128" s="252" t="s">
        <v>162</v>
      </c>
      <c r="I128" s="252"/>
      <c r="J128" s="252"/>
      <c r="K128" s="252"/>
      <c r="L128" s="252"/>
      <c r="M128" s="252"/>
      <c r="N128" s="133" t="e">
        <f>SUM(J$61:J$66)*1000/SUM($H$10:$I$12)</f>
        <v>#DIV/0!</v>
      </c>
      <c r="O128" s="48"/>
      <c r="P128" s="48"/>
      <c r="Q128" s="57"/>
      <c r="R128" s="57"/>
      <c r="S128" s="57"/>
      <c r="T128" s="57"/>
      <c r="U128" s="57"/>
      <c r="V128" s="55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</row>
    <row r="129" spans="1:35">
      <c r="A129" s="252" t="s">
        <v>163</v>
      </c>
      <c r="B129" s="252"/>
      <c r="C129" s="252"/>
      <c r="D129" s="252"/>
      <c r="E129" s="252"/>
      <c r="F129" s="252"/>
      <c r="G129" s="131" t="e">
        <f>(P38+P39)*1000/I20</f>
        <v>#DIV/0!</v>
      </c>
      <c r="H129" s="252" t="s">
        <v>93</v>
      </c>
      <c r="I129" s="252"/>
      <c r="J129" s="252"/>
      <c r="K129" s="252"/>
      <c r="L129" s="252"/>
      <c r="M129" s="252"/>
      <c r="N129" s="133" t="e">
        <f>SUM(K$61:K$66)*1000/SUM($H$10:$I$12)</f>
        <v>#DIV/0!</v>
      </c>
      <c r="O129" s="48"/>
      <c r="P129" s="48"/>
      <c r="Q129" s="57"/>
      <c r="R129" s="57"/>
      <c r="S129" s="57"/>
      <c r="T129" s="57"/>
      <c r="U129" s="57"/>
      <c r="V129" s="55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</row>
    <row r="130" spans="1:35">
      <c r="A130" s="252" t="s">
        <v>164</v>
      </c>
      <c r="B130" s="252"/>
      <c r="C130" s="252"/>
      <c r="D130" s="252"/>
      <c r="E130" s="252"/>
      <c r="F130" s="252"/>
      <c r="G130" s="131" t="e">
        <f>(Q38+Q39)*1000/I21</f>
        <v>#DIV/0!</v>
      </c>
      <c r="H130" s="263" t="s">
        <v>176</v>
      </c>
      <c r="I130" s="264"/>
      <c r="J130" s="264"/>
      <c r="K130" s="264"/>
      <c r="L130" s="264"/>
      <c r="M130" s="264"/>
      <c r="N130" s="264"/>
      <c r="O130" s="264"/>
      <c r="P130" s="265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</row>
    <row r="131" spans="1:35">
      <c r="A131" s="252" t="s">
        <v>165</v>
      </c>
      <c r="B131" s="252"/>
      <c r="C131" s="252"/>
      <c r="D131" s="252"/>
      <c r="E131" s="252"/>
      <c r="F131" s="252"/>
      <c r="G131" s="131" t="e">
        <f>(R38+R39)*1000/I22</f>
        <v>#DIV/0!</v>
      </c>
      <c r="H131" s="268" t="s">
        <v>85</v>
      </c>
      <c r="I131" s="268"/>
      <c r="J131" s="268"/>
      <c r="K131" s="268"/>
      <c r="L131" s="268"/>
      <c r="M131" s="268"/>
      <c r="N131" s="1" t="e">
        <f>SUM(C61:C66)/SUM(D38:E39)*1000</f>
        <v>#DIV/0!</v>
      </c>
      <c r="O131" s="48"/>
      <c r="P131" s="48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</row>
    <row r="132" spans="1:35">
      <c r="A132" s="252" t="s">
        <v>166</v>
      </c>
      <c r="B132" s="252"/>
      <c r="C132" s="252"/>
      <c r="D132" s="252"/>
      <c r="E132" s="252"/>
      <c r="F132" s="252"/>
      <c r="G132" s="131" t="e">
        <f>(S38+S39)*1000/I23</f>
        <v>#DIV/0!</v>
      </c>
      <c r="H132" s="267" t="s">
        <v>86</v>
      </c>
      <c r="I132" s="267"/>
      <c r="J132" s="267"/>
      <c r="K132" s="267"/>
      <c r="L132" s="267"/>
      <c r="M132" s="267"/>
      <c r="N132" s="2" t="e">
        <f>SUM(D61:D66)/SUM(D38:E39)*1000</f>
        <v>#DIV/0!</v>
      </c>
      <c r="O132" s="48"/>
      <c r="P132" s="48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</row>
    <row r="133" spans="1:35">
      <c r="A133" s="266" t="s">
        <v>279</v>
      </c>
      <c r="B133" s="266"/>
      <c r="C133" s="266"/>
      <c r="D133" s="266"/>
      <c r="E133" s="266"/>
      <c r="F133" s="266"/>
      <c r="G133" s="147" t="e">
        <f>(T38+T39)*1000/I24</f>
        <v>#DIV/0!</v>
      </c>
      <c r="H133" s="267" t="s">
        <v>155</v>
      </c>
      <c r="I133" s="267"/>
      <c r="J133" s="267"/>
      <c r="K133" s="267"/>
      <c r="L133" s="267"/>
      <c r="M133" s="267"/>
      <c r="N133" s="2" t="e">
        <f>SUM(E61:E66)/SUM(D38:E39)*1000</f>
        <v>#DIV/0!</v>
      </c>
      <c r="O133" s="48"/>
      <c r="P133" s="48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</row>
    <row r="134" spans="1:35">
      <c r="A134" s="266" t="s">
        <v>167</v>
      </c>
      <c r="B134" s="266"/>
      <c r="C134" s="266"/>
      <c r="D134" s="266"/>
      <c r="E134" s="266"/>
      <c r="F134" s="266"/>
      <c r="G134" s="147" t="e">
        <f>SUM(G125:G133)*5/1000</f>
        <v>#DIV/0!</v>
      </c>
      <c r="H134" s="267" t="s">
        <v>157</v>
      </c>
      <c r="I134" s="267"/>
      <c r="J134" s="267"/>
      <c r="K134" s="267"/>
      <c r="L134" s="267"/>
      <c r="M134" s="267"/>
      <c r="N134" s="2" t="e">
        <f>SUM(F61:F66)/SUM(D38:E39)*1000</f>
        <v>#DIV/0!</v>
      </c>
      <c r="O134" s="48"/>
      <c r="P134" s="48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</row>
    <row r="135" spans="1:35">
      <c r="A135" s="252" t="s">
        <v>168</v>
      </c>
      <c r="B135" s="252"/>
      <c r="C135" s="252"/>
      <c r="D135" s="252"/>
      <c r="E135" s="252"/>
      <c r="F135" s="252"/>
      <c r="G135" s="131" t="e">
        <f>(D38+D39)/(E38+E39)</f>
        <v>#DIV/0!</v>
      </c>
      <c r="H135" s="267" t="s">
        <v>89</v>
      </c>
      <c r="I135" s="267"/>
      <c r="J135" s="267"/>
      <c r="K135" s="267"/>
      <c r="L135" s="267"/>
      <c r="M135" s="267"/>
      <c r="N135" s="2" t="e">
        <f>SUM(G61:G66)/SUM(D38:E39)*1000</f>
        <v>#DIV/0!</v>
      </c>
      <c r="O135" s="48"/>
      <c r="P135" s="48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</row>
    <row r="136" spans="1:35">
      <c r="A136" s="252" t="s">
        <v>169</v>
      </c>
      <c r="B136" s="252"/>
      <c r="C136" s="252"/>
      <c r="D136" s="252"/>
      <c r="E136" s="252"/>
      <c r="F136" s="252"/>
      <c r="G136" s="131" t="e">
        <f>G134*(E38+E39)/SUM(D38:E39)</f>
        <v>#DIV/0!</v>
      </c>
      <c r="H136" s="267" t="s">
        <v>90</v>
      </c>
      <c r="I136" s="267"/>
      <c r="J136" s="267"/>
      <c r="K136" s="267"/>
      <c r="L136" s="267"/>
      <c r="M136" s="267"/>
      <c r="N136" s="2" t="e">
        <f>SUM(H61:H66)/SUM(D38:E39)*1000</f>
        <v>#DIV/0!</v>
      </c>
      <c r="O136" s="48"/>
      <c r="P136" s="48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</row>
    <row r="137" spans="1:35">
      <c r="A137" s="252" t="s">
        <v>170</v>
      </c>
      <c r="B137" s="252"/>
      <c r="C137" s="252"/>
      <c r="D137" s="252"/>
      <c r="E137" s="252"/>
      <c r="F137" s="252"/>
      <c r="G137" s="131" t="e">
        <f>(G123-N113)/10</f>
        <v>#DIV/0!</v>
      </c>
      <c r="H137" s="267" t="s">
        <v>91</v>
      </c>
      <c r="I137" s="267"/>
      <c r="J137" s="267"/>
      <c r="K137" s="267"/>
      <c r="L137" s="267"/>
      <c r="M137" s="267"/>
      <c r="N137" s="2" t="e">
        <f>SUM(I61:I66)/SUM(D38:E39)*1000</f>
        <v>#DIV/0!</v>
      </c>
      <c r="O137" s="48"/>
      <c r="P137" s="48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</row>
    <row r="138" spans="1:35">
      <c r="A138" s="252" t="s">
        <v>274</v>
      </c>
      <c r="B138" s="252"/>
      <c r="C138" s="252"/>
      <c r="D138" s="252"/>
      <c r="E138" s="252"/>
      <c r="F138" s="252"/>
      <c r="G138" s="131" t="e">
        <f>SUM(AA38:AA39)/($J$32)%</f>
        <v>#DIV/0!</v>
      </c>
      <c r="H138" s="267" t="s">
        <v>162</v>
      </c>
      <c r="I138" s="267"/>
      <c r="J138" s="267"/>
      <c r="K138" s="267"/>
      <c r="L138" s="267"/>
      <c r="M138" s="267"/>
      <c r="N138" s="2" t="e">
        <f>SUM(J61:J66)/SUM(D38:E39)*1000</f>
        <v>#DIV/0!</v>
      </c>
      <c r="O138" s="48"/>
      <c r="P138" s="48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</row>
    <row r="139" spans="1:35" ht="16.5" thickBot="1">
      <c r="A139" s="252" t="s">
        <v>275</v>
      </c>
      <c r="B139" s="252"/>
      <c r="C139" s="252"/>
      <c r="D139" s="252"/>
      <c r="E139" s="252"/>
      <c r="F139" s="252"/>
      <c r="G139" s="131" t="e">
        <f>SUM(AB38:AB39)/($J$32)%</f>
        <v>#DIV/0!</v>
      </c>
      <c r="H139" s="269" t="s">
        <v>93</v>
      </c>
      <c r="I139" s="269"/>
      <c r="J139" s="269"/>
      <c r="K139" s="269"/>
      <c r="L139" s="269"/>
      <c r="M139" s="269"/>
      <c r="N139" s="52" t="e">
        <f>SUM(K61:K66)/SUM(D38:E39)*1000</f>
        <v>#DIV/0!</v>
      </c>
      <c r="O139" s="50"/>
      <c r="P139" s="50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</row>
    <row r="140" spans="1:35">
      <c r="A140" s="252" t="s">
        <v>209</v>
      </c>
      <c r="B140" s="252"/>
      <c r="C140" s="252"/>
      <c r="D140" s="252"/>
      <c r="E140" s="252"/>
      <c r="F140" s="252"/>
      <c r="G140" s="131">
        <f>SUM(AF37:AF38)-SUM(AE37:AE38)</f>
        <v>0</v>
      </c>
      <c r="H140" s="270" t="s">
        <v>271</v>
      </c>
      <c r="I140" s="271"/>
      <c r="J140" s="271"/>
      <c r="K140" s="271"/>
      <c r="L140" s="271"/>
      <c r="M140" s="271"/>
      <c r="N140" s="135" t="e">
        <f>SUM(E$56:E$57)*1000/SUM(H12:I12)</f>
        <v>#DIV/0!</v>
      </c>
      <c r="O140" s="135" t="e">
        <f>(E56/H12)*1000</f>
        <v>#DIV/0!</v>
      </c>
      <c r="P140" s="136" t="e">
        <f>(E$57/I12)*1000</f>
        <v>#DIV/0!</v>
      </c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</row>
    <row r="141" spans="1:35">
      <c r="A141" s="146"/>
      <c r="B141" s="146"/>
      <c r="C141" s="146"/>
      <c r="D141" s="146"/>
      <c r="E141" s="146"/>
      <c r="F141" s="146"/>
      <c r="G141" s="146"/>
      <c r="H141" s="272" t="s">
        <v>187</v>
      </c>
      <c r="I141" s="273"/>
      <c r="J141" s="273"/>
      <c r="K141" s="273"/>
      <c r="L141" s="273"/>
      <c r="M141" s="273"/>
      <c r="N141" s="131" t="e">
        <f>SUM(F$56:G$57)/SUM(H13:I14)*1000</f>
        <v>#DIV/0!</v>
      </c>
      <c r="O141" s="131" t="e">
        <f>(F56+G56)/(H13+H14)*1000</f>
        <v>#DIV/0!</v>
      </c>
      <c r="P141" s="137" t="e">
        <f>(F$57+G57)/(I13+I14)*1000</f>
        <v>#DIV/0!</v>
      </c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</row>
    <row r="142" spans="1:35">
      <c r="A142" s="146"/>
      <c r="B142" s="146"/>
      <c r="C142" s="146"/>
      <c r="D142" s="146"/>
      <c r="E142" s="146"/>
      <c r="F142" s="146"/>
      <c r="G142" s="146"/>
      <c r="H142" s="272" t="s">
        <v>188</v>
      </c>
      <c r="I142" s="273"/>
      <c r="J142" s="273"/>
      <c r="K142" s="273"/>
      <c r="L142" s="273"/>
      <c r="M142" s="273"/>
      <c r="N142" s="131" t="e">
        <f>SUM(H$56:H$57)/SUM(H15:I15)*1000</f>
        <v>#DIV/0!</v>
      </c>
      <c r="O142" s="131" t="e">
        <f>(H56/H15)*1000</f>
        <v>#DIV/0!</v>
      </c>
      <c r="P142" s="137" t="e">
        <f>(H$57/I15)*1000</f>
        <v>#DIV/0!</v>
      </c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</row>
    <row r="143" spans="1:35">
      <c r="A143" s="146"/>
      <c r="B143" s="146"/>
      <c r="C143" s="146"/>
      <c r="D143" s="146"/>
      <c r="E143" s="146"/>
      <c r="F143" s="146"/>
      <c r="G143" s="146"/>
      <c r="H143" s="272" t="s">
        <v>189</v>
      </c>
      <c r="I143" s="273"/>
      <c r="J143" s="273"/>
      <c r="K143" s="273"/>
      <c r="L143" s="273"/>
      <c r="M143" s="273"/>
      <c r="N143" s="131" t="e">
        <f>SUM(I$56:J$57)/SUM(H16:I17)*1000</f>
        <v>#DIV/0!</v>
      </c>
      <c r="O143" s="131" t="e">
        <f>(I56+J56)/(H16+H17)*1000</f>
        <v>#DIV/0!</v>
      </c>
      <c r="P143" s="137" t="e">
        <f>(I57+J57)/(I16+I17)*1000</f>
        <v>#DIV/0!</v>
      </c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</row>
    <row r="144" spans="1:35">
      <c r="A144" s="146"/>
      <c r="B144" s="146"/>
      <c r="C144" s="146"/>
      <c r="D144" s="146"/>
      <c r="E144" s="146"/>
      <c r="F144" s="146"/>
      <c r="G144" s="146"/>
      <c r="H144" s="272" t="s">
        <v>190</v>
      </c>
      <c r="I144" s="273"/>
      <c r="J144" s="273"/>
      <c r="K144" s="273"/>
      <c r="L144" s="273"/>
      <c r="M144" s="273"/>
      <c r="N144" s="131" t="e">
        <f>SUM(K$56:K$57)/SUM(H18:I18)*1000</f>
        <v>#DIV/0!</v>
      </c>
      <c r="O144" s="131" t="e">
        <f>(K56/H18)*1000</f>
        <v>#DIV/0!</v>
      </c>
      <c r="P144" s="137" t="e">
        <f>(K57/I18)*1000</f>
        <v>#DIV/0!</v>
      </c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</row>
    <row r="145" spans="1:35">
      <c r="A145" s="146"/>
      <c r="B145" s="146"/>
      <c r="C145" s="146"/>
      <c r="D145" s="146"/>
      <c r="E145" s="146"/>
      <c r="F145" s="146"/>
      <c r="G145" s="146"/>
      <c r="H145" s="272" t="s">
        <v>191</v>
      </c>
      <c r="I145" s="273"/>
      <c r="J145" s="273"/>
      <c r="K145" s="273"/>
      <c r="L145" s="273"/>
      <c r="M145" s="273"/>
      <c r="N145" s="131" t="e">
        <f>SUM(L$56:L$57)/SUM(H19:I19)*1000</f>
        <v>#DIV/0!</v>
      </c>
      <c r="O145" s="131" t="e">
        <f>(L56/H19)*1000</f>
        <v>#DIV/0!</v>
      </c>
      <c r="P145" s="137" t="e">
        <f>(L57/I19)*1000</f>
        <v>#DIV/0!</v>
      </c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</row>
    <row r="146" spans="1:35">
      <c r="A146" s="146"/>
      <c r="B146" s="146"/>
      <c r="C146" s="146"/>
      <c r="D146" s="146"/>
      <c r="E146" s="146"/>
      <c r="F146" s="146"/>
      <c r="G146" s="146"/>
      <c r="H146" s="272" t="s">
        <v>192</v>
      </c>
      <c r="I146" s="273"/>
      <c r="J146" s="273"/>
      <c r="K146" s="273"/>
      <c r="L146" s="273"/>
      <c r="M146" s="273"/>
      <c r="N146" s="131" t="e">
        <f>SUM(M$56:M$57)/SUM(H20:I20)*1000</f>
        <v>#DIV/0!</v>
      </c>
      <c r="O146" s="131" t="e">
        <f>(M56/H20)*1000</f>
        <v>#DIV/0!</v>
      </c>
      <c r="P146" s="137" t="e">
        <f>(M57/I20)*1000</f>
        <v>#DIV/0!</v>
      </c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</row>
    <row r="147" spans="1:35">
      <c r="A147" s="146"/>
      <c r="B147" s="146"/>
      <c r="C147" s="146"/>
      <c r="D147" s="146"/>
      <c r="E147" s="146"/>
      <c r="F147" s="146"/>
      <c r="G147" s="146"/>
      <c r="H147" s="272" t="s">
        <v>193</v>
      </c>
      <c r="I147" s="273"/>
      <c r="J147" s="273"/>
      <c r="K147" s="273"/>
      <c r="L147" s="273"/>
      <c r="M147" s="273"/>
      <c r="N147" s="131" t="e">
        <f>SUM(N$56:N$57)/SUM(H21:I21)*1000</f>
        <v>#DIV/0!</v>
      </c>
      <c r="O147" s="131" t="e">
        <f>(N56/H21)*1000</f>
        <v>#DIV/0!</v>
      </c>
      <c r="P147" s="137" t="e">
        <f>(N57/I21)*1000</f>
        <v>#DIV/0!</v>
      </c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</row>
    <row r="148" spans="1:35">
      <c r="A148" s="146"/>
      <c r="B148" s="146"/>
      <c r="C148" s="146"/>
      <c r="D148" s="146"/>
      <c r="E148" s="146"/>
      <c r="F148" s="146"/>
      <c r="G148" s="146"/>
      <c r="H148" s="272" t="s">
        <v>194</v>
      </c>
      <c r="I148" s="273"/>
      <c r="J148" s="273"/>
      <c r="K148" s="273"/>
      <c r="L148" s="273"/>
      <c r="M148" s="273"/>
      <c r="N148" s="131" t="e">
        <f>SUM(O$56:O$57)/SUM(H22:I22)*1000</f>
        <v>#DIV/0!</v>
      </c>
      <c r="O148" s="131" t="e">
        <f>(O56/H22)*1000</f>
        <v>#DIV/0!</v>
      </c>
      <c r="P148" s="137" t="e">
        <f>(O57/I22)*1000</f>
        <v>#DIV/0!</v>
      </c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</row>
    <row r="149" spans="1:35">
      <c r="A149" s="146"/>
      <c r="B149" s="146"/>
      <c r="C149" s="146"/>
      <c r="D149" s="146"/>
      <c r="E149" s="146"/>
      <c r="F149" s="146"/>
      <c r="G149" s="146"/>
      <c r="H149" s="272" t="s">
        <v>195</v>
      </c>
      <c r="I149" s="273"/>
      <c r="J149" s="273"/>
      <c r="K149" s="273"/>
      <c r="L149" s="273"/>
      <c r="M149" s="273"/>
      <c r="N149" s="131" t="e">
        <f>SUM(P$56:P$57)/SUM(H23:I23)*1000</f>
        <v>#DIV/0!</v>
      </c>
      <c r="O149" s="131" t="e">
        <f>(P56/H23)*1000</f>
        <v>#DIV/0!</v>
      </c>
      <c r="P149" s="137" t="e">
        <f>(P57/I23)*1000</f>
        <v>#DIV/0!</v>
      </c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</row>
    <row r="150" spans="1:35">
      <c r="A150" s="146"/>
      <c r="B150" s="146"/>
      <c r="C150" s="146"/>
      <c r="D150" s="146"/>
      <c r="E150" s="146"/>
      <c r="F150" s="146"/>
      <c r="G150" s="146"/>
      <c r="H150" s="272" t="s">
        <v>196</v>
      </c>
      <c r="I150" s="273"/>
      <c r="J150" s="273"/>
      <c r="K150" s="273"/>
      <c r="L150" s="273"/>
      <c r="M150" s="273"/>
      <c r="N150" s="131" t="e">
        <f>SUM(Q$56:Q$57)/SUM(H24:I24)*1000</f>
        <v>#DIV/0!</v>
      </c>
      <c r="O150" s="131" t="e">
        <f>(Q56/H24)*1000</f>
        <v>#DIV/0!</v>
      </c>
      <c r="P150" s="137" t="e">
        <f>(Q57/I24)*1000</f>
        <v>#DIV/0!</v>
      </c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</row>
    <row r="151" spans="1:35">
      <c r="A151" s="146"/>
      <c r="B151" s="146"/>
      <c r="C151" s="146"/>
      <c r="D151" s="146"/>
      <c r="E151" s="146"/>
      <c r="F151" s="146"/>
      <c r="G151" s="146"/>
      <c r="H151" s="272" t="s">
        <v>197</v>
      </c>
      <c r="I151" s="273"/>
      <c r="J151" s="273"/>
      <c r="K151" s="273"/>
      <c r="L151" s="273"/>
      <c r="M151" s="273"/>
      <c r="N151" s="131" t="e">
        <f>SUM(R$56:R$57)/SUM(H25:I25)*1000</f>
        <v>#DIV/0!</v>
      </c>
      <c r="O151" s="131" t="e">
        <f>(R56/H25)*1000</f>
        <v>#DIV/0!</v>
      </c>
      <c r="P151" s="137" t="e">
        <f>(R57/I25)*1000</f>
        <v>#DIV/0!</v>
      </c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</row>
    <row r="152" spans="1:35">
      <c r="A152" s="146"/>
      <c r="B152" s="146"/>
      <c r="C152" s="146"/>
      <c r="D152" s="146"/>
      <c r="E152" s="146"/>
      <c r="F152" s="146"/>
      <c r="G152" s="146"/>
      <c r="H152" s="272" t="s">
        <v>198</v>
      </c>
      <c r="I152" s="273"/>
      <c r="J152" s="273"/>
      <c r="K152" s="273"/>
      <c r="L152" s="273"/>
      <c r="M152" s="273"/>
      <c r="N152" s="131" t="e">
        <f>SUM(S$56:S$57)/SUM(H26:I26)*1000</f>
        <v>#DIV/0!</v>
      </c>
      <c r="O152" s="131" t="e">
        <f>(S56/H26)*1000</f>
        <v>#DIV/0!</v>
      </c>
      <c r="P152" s="137" t="e">
        <f>(S57/I26)*1000</f>
        <v>#DIV/0!</v>
      </c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</row>
    <row r="153" spans="1:35">
      <c r="A153" s="146"/>
      <c r="B153" s="146"/>
      <c r="C153" s="146"/>
      <c r="D153" s="146"/>
      <c r="E153" s="146"/>
      <c r="F153" s="146"/>
      <c r="G153" s="146"/>
      <c r="H153" s="272" t="s">
        <v>199</v>
      </c>
      <c r="I153" s="273"/>
      <c r="J153" s="273"/>
      <c r="K153" s="273"/>
      <c r="L153" s="273"/>
      <c r="M153" s="273"/>
      <c r="N153" s="131" t="e">
        <f>SUM(T$56:T$57)/SUM(H27:I27)*1000</f>
        <v>#DIV/0!</v>
      </c>
      <c r="O153" s="131" t="e">
        <f>(T56/H27)*1000</f>
        <v>#DIV/0!</v>
      </c>
      <c r="P153" s="137" t="e">
        <f>(T57/I27)*1000</f>
        <v>#DIV/0!</v>
      </c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</row>
    <row r="154" spans="1:35">
      <c r="A154" s="146"/>
      <c r="B154" s="146"/>
      <c r="C154" s="146"/>
      <c r="D154" s="146"/>
      <c r="E154" s="146"/>
      <c r="F154" s="146"/>
      <c r="G154" s="146"/>
      <c r="H154" s="272" t="s">
        <v>200</v>
      </c>
      <c r="I154" s="273"/>
      <c r="J154" s="273"/>
      <c r="K154" s="273"/>
      <c r="L154" s="273"/>
      <c r="M154" s="273"/>
      <c r="N154" s="131" t="e">
        <f>SUM(U$56:U$57)/SUM(H28:I28)*1000</f>
        <v>#DIV/0!</v>
      </c>
      <c r="O154" s="131" t="e">
        <f>(U56/H28)*1000</f>
        <v>#DIV/0!</v>
      </c>
      <c r="P154" s="137" t="e">
        <f>(U57/I28)*1000</f>
        <v>#DIV/0!</v>
      </c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</row>
    <row r="155" spans="1:35">
      <c r="A155" s="146"/>
      <c r="B155" s="146"/>
      <c r="C155" s="146"/>
      <c r="D155" s="146"/>
      <c r="E155" s="146"/>
      <c r="F155" s="146"/>
      <c r="G155" s="146"/>
      <c r="H155" s="272" t="s">
        <v>201</v>
      </c>
      <c r="I155" s="273"/>
      <c r="J155" s="273"/>
      <c r="K155" s="273"/>
      <c r="L155" s="273"/>
      <c r="M155" s="273"/>
      <c r="N155" s="131" t="e">
        <f>SUM(V$56:V$57)/SUM(H29:I29)*1000</f>
        <v>#DIV/0!</v>
      </c>
      <c r="O155" s="131" t="e">
        <f>(V56/H29)*1000</f>
        <v>#DIV/0!</v>
      </c>
      <c r="P155" s="137" t="e">
        <f>(V57/I29)*1000</f>
        <v>#DIV/0!</v>
      </c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</row>
    <row r="156" spans="1:35">
      <c r="A156" s="146"/>
      <c r="B156" s="146"/>
      <c r="C156" s="146"/>
      <c r="D156" s="146"/>
      <c r="E156" s="146"/>
      <c r="F156" s="146"/>
      <c r="G156" s="146"/>
      <c r="H156" s="272" t="s">
        <v>202</v>
      </c>
      <c r="I156" s="273"/>
      <c r="J156" s="273"/>
      <c r="K156" s="273"/>
      <c r="L156" s="273"/>
      <c r="M156" s="273"/>
      <c r="N156" s="131" t="e">
        <f>SUM(W$56:W$57)/SUM(H30:I30)*1000</f>
        <v>#DIV/0!</v>
      </c>
      <c r="O156" s="131" t="e">
        <f>(W56/H30)*1000</f>
        <v>#DIV/0!</v>
      </c>
      <c r="P156" s="137" t="e">
        <f>(W57/I30)*1000</f>
        <v>#DIV/0!</v>
      </c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</row>
    <row r="157" spans="1:35" ht="16.5" thickBot="1">
      <c r="A157" s="146"/>
      <c r="B157" s="146"/>
      <c r="C157" s="146"/>
      <c r="D157" s="146"/>
      <c r="E157" s="146"/>
      <c r="F157" s="146"/>
      <c r="G157" s="146"/>
      <c r="H157" s="274" t="s">
        <v>203</v>
      </c>
      <c r="I157" s="275"/>
      <c r="J157" s="275"/>
      <c r="K157" s="275"/>
      <c r="L157" s="275"/>
      <c r="M157" s="275"/>
      <c r="N157" s="138" t="e">
        <f>SUM(X$56:X$57)/SUM(H31:I31)*1000</f>
        <v>#DIV/0!</v>
      </c>
      <c r="O157" s="138" t="e">
        <f>(X56/H31)*1000</f>
        <v>#DIV/0!</v>
      </c>
      <c r="P157" s="139" t="e">
        <f>(X57/I31)*1000</f>
        <v>#DIV/0!</v>
      </c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</row>
    <row r="158" spans="1:35">
      <c r="A158" s="146"/>
      <c r="B158" s="146"/>
      <c r="C158" s="146"/>
      <c r="D158" s="146"/>
      <c r="E158" s="146"/>
      <c r="F158" s="146"/>
      <c r="G158" s="146"/>
      <c r="H158" s="276" t="s">
        <v>210</v>
      </c>
      <c r="I158" s="277"/>
      <c r="J158" s="277"/>
      <c r="K158" s="277"/>
      <c r="L158" s="277"/>
      <c r="M158" s="278"/>
      <c r="N158" s="53" t="s">
        <v>205</v>
      </c>
      <c r="O158" s="53" t="s">
        <v>206</v>
      </c>
      <c r="P158" s="53" t="s">
        <v>207</v>
      </c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</row>
    <row r="159" spans="1:35" ht="19.5" customHeight="1">
      <c r="A159" s="146"/>
      <c r="B159" s="146"/>
      <c r="C159" s="146"/>
      <c r="D159" s="146"/>
      <c r="E159" s="146"/>
      <c r="F159" s="146"/>
      <c r="G159" s="146"/>
      <c r="H159" s="273" t="s">
        <v>208</v>
      </c>
      <c r="I159" s="273"/>
      <c r="J159" s="273"/>
      <c r="K159" s="273"/>
      <c r="L159" s="273"/>
      <c r="M159" s="273"/>
      <c r="N159" s="131" t="e">
        <f>SUM(C$61:C$66)/SUM($C$56:$E$57)%</f>
        <v>#DIV/0!</v>
      </c>
      <c r="O159" s="131" t="e">
        <f>SUM(C$61:C$62,C$64:C$65)/SUM($C$56:$D$57)%</f>
        <v>#DIV/0!</v>
      </c>
      <c r="P159" s="131" t="e">
        <f>SUM(C$61+C$64)/SUM($C$56:$C$57)%</f>
        <v>#DIV/0!</v>
      </c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</row>
    <row r="160" spans="1:35">
      <c r="A160" s="146"/>
      <c r="B160" s="146"/>
      <c r="C160" s="146"/>
      <c r="D160" s="146"/>
      <c r="E160" s="146"/>
      <c r="F160" s="146"/>
      <c r="G160" s="146"/>
      <c r="H160" s="273" t="s">
        <v>211</v>
      </c>
      <c r="I160" s="273"/>
      <c r="J160" s="273"/>
      <c r="K160" s="273"/>
      <c r="L160" s="273"/>
      <c r="M160" s="273"/>
      <c r="N160" s="131" t="e">
        <f>SUM(D$61:D$66)/SUM($C$56:$E$57)%</f>
        <v>#DIV/0!</v>
      </c>
      <c r="O160" s="131" t="e">
        <f>SUM(D$61:D$62,D$64:D$65)/SUM($C$56:$D$57)%</f>
        <v>#DIV/0!</v>
      </c>
      <c r="P160" s="131" t="e">
        <f>SUM(D$61+D$64)/SUM($C$56:$C$57)%</f>
        <v>#DIV/0!</v>
      </c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</row>
    <row r="161" spans="1:35">
      <c r="A161" s="146"/>
      <c r="B161" s="146"/>
      <c r="C161" s="146"/>
      <c r="D161" s="146"/>
      <c r="E161" s="146"/>
      <c r="F161" s="146"/>
      <c r="G161" s="146"/>
      <c r="H161" s="273" t="s">
        <v>212</v>
      </c>
      <c r="I161" s="273"/>
      <c r="J161" s="273"/>
      <c r="K161" s="273"/>
      <c r="L161" s="273"/>
      <c r="M161" s="273"/>
      <c r="N161" s="131" t="e">
        <f>SUM(E$61:E$66)/SUM($C$56:$E$57)%</f>
        <v>#DIV/0!</v>
      </c>
      <c r="O161" s="131" t="e">
        <f>SUM(E$61:E$62,E$64:E$65)/SUM($C$56:$D$57)%</f>
        <v>#DIV/0!</v>
      </c>
      <c r="P161" s="131" t="e">
        <f>SUM(E$61+E$64)/SUM($C$56:$C$57)%</f>
        <v>#DIV/0!</v>
      </c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</row>
    <row r="162" spans="1:35">
      <c r="A162" s="146"/>
      <c r="B162" s="146"/>
      <c r="C162" s="146"/>
      <c r="D162" s="146"/>
      <c r="E162" s="146"/>
      <c r="F162" s="146"/>
      <c r="G162" s="146"/>
      <c r="H162" s="273" t="s">
        <v>213</v>
      </c>
      <c r="I162" s="273"/>
      <c r="J162" s="273"/>
      <c r="K162" s="273"/>
      <c r="L162" s="273"/>
      <c r="M162" s="273"/>
      <c r="N162" s="131" t="e">
        <f>SUM(F$61:F$66)/SUM($C$56:$E$57)%</f>
        <v>#DIV/0!</v>
      </c>
      <c r="O162" s="131" t="e">
        <f>SUM(F$61:F$62,F$64:F$65)/SUM($C$56:$D$57)%</f>
        <v>#DIV/0!</v>
      </c>
      <c r="P162" s="131" t="e">
        <f>SUM(F$61+F$64)/SUM($C$56:$C$57)%</f>
        <v>#DIV/0!</v>
      </c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</row>
    <row r="163" spans="1:35">
      <c r="A163" s="146"/>
      <c r="B163" s="146"/>
      <c r="C163" s="146"/>
      <c r="D163" s="146"/>
      <c r="E163" s="146"/>
      <c r="F163" s="146"/>
      <c r="G163" s="146"/>
      <c r="H163" s="273" t="s">
        <v>214</v>
      </c>
      <c r="I163" s="273"/>
      <c r="J163" s="273"/>
      <c r="K163" s="273"/>
      <c r="L163" s="273"/>
      <c r="M163" s="273"/>
      <c r="N163" s="131" t="e">
        <f>SUM(G$61:G$66)/SUM($C$56:$E$57)%</f>
        <v>#DIV/0!</v>
      </c>
      <c r="O163" s="131" t="e">
        <f>SUM(G$61:G$62,G$64:G$65)/SUM($C$56:$D$57)%</f>
        <v>#DIV/0!</v>
      </c>
      <c r="P163" s="131" t="e">
        <f>SUM(G$61+G$64)/SUM($C$56:$C$57)%</f>
        <v>#DIV/0!</v>
      </c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</row>
    <row r="164" spans="1:35">
      <c r="A164" s="146"/>
      <c r="B164" s="146"/>
      <c r="C164" s="146"/>
      <c r="D164" s="146"/>
      <c r="E164" s="146"/>
      <c r="F164" s="146"/>
      <c r="G164" s="146"/>
      <c r="H164" s="273" t="s">
        <v>215</v>
      </c>
      <c r="I164" s="273"/>
      <c r="J164" s="273"/>
      <c r="K164" s="273"/>
      <c r="L164" s="273"/>
      <c r="M164" s="273"/>
      <c r="N164" s="131" t="e">
        <f>SUM(H$61:H$66)/SUM($C$56:$E$57)%</f>
        <v>#DIV/0!</v>
      </c>
      <c r="O164" s="131" t="e">
        <f>SUM(H$61:H$62,H$64:H$65)/SUM($C$56:$D$57)%</f>
        <v>#DIV/0!</v>
      </c>
      <c r="P164" s="131" t="e">
        <f>SUM(H$61+H$64)/SUM($C$56:$C$57)%</f>
        <v>#DIV/0!</v>
      </c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</row>
    <row r="165" spans="1:35">
      <c r="A165" s="146"/>
      <c r="B165" s="146"/>
      <c r="C165" s="146"/>
      <c r="D165" s="146"/>
      <c r="E165" s="146"/>
      <c r="F165" s="146"/>
      <c r="G165" s="146"/>
      <c r="H165" s="273" t="s">
        <v>216</v>
      </c>
      <c r="I165" s="273"/>
      <c r="J165" s="273"/>
      <c r="K165" s="273"/>
      <c r="L165" s="273"/>
      <c r="M165" s="273"/>
      <c r="N165" s="131" t="e">
        <f>SUM(I$61:I$66)/SUM($C$56:$E$57)%</f>
        <v>#DIV/0!</v>
      </c>
      <c r="O165" s="131" t="e">
        <f>SUM(I$61:I$62,I$64:I$65)/SUM($C$56:$D$57)%</f>
        <v>#DIV/0!</v>
      </c>
      <c r="P165" s="131" t="e">
        <f>SUM(I$61+I$64)/SUM($C$56:$C$57)%</f>
        <v>#DIV/0!</v>
      </c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</row>
    <row r="166" spans="1:35">
      <c r="A166" s="146"/>
      <c r="B166" s="146"/>
      <c r="C166" s="146"/>
      <c r="D166" s="146"/>
      <c r="E166" s="146"/>
      <c r="F166" s="146"/>
      <c r="G166" s="146"/>
      <c r="H166" s="273" t="s">
        <v>217</v>
      </c>
      <c r="I166" s="273"/>
      <c r="J166" s="273"/>
      <c r="K166" s="273"/>
      <c r="L166" s="273"/>
      <c r="M166" s="273"/>
      <c r="N166" s="131" t="e">
        <f>SUM(J$61:J$66)/SUM($C$56:$E$57)%</f>
        <v>#DIV/0!</v>
      </c>
      <c r="O166" s="131" t="e">
        <f>SUM(J$61:J$62,J$64:J$65)/SUM($C$56:$D$57)%</f>
        <v>#DIV/0!</v>
      </c>
      <c r="P166" s="131" t="e">
        <f>SUM(J$61+J$64)/SUM($C$56:$C$57)%</f>
        <v>#DIV/0!</v>
      </c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</row>
    <row r="167" spans="1:35">
      <c r="A167" s="146"/>
      <c r="B167" s="146"/>
      <c r="C167" s="146"/>
      <c r="D167" s="146"/>
      <c r="E167" s="146"/>
      <c r="F167" s="146"/>
      <c r="G167" s="146"/>
      <c r="H167" s="273" t="s">
        <v>218</v>
      </c>
      <c r="I167" s="273"/>
      <c r="J167" s="273"/>
      <c r="K167" s="273"/>
      <c r="L167" s="273"/>
      <c r="M167" s="273"/>
      <c r="N167" s="131" t="e">
        <f>SUM(K$61:K$66)/SUM($C$56:$E$57)%</f>
        <v>#DIV/0!</v>
      </c>
      <c r="O167" s="131" t="e">
        <f>SUM(K$61:K$62,K$64:K$65)/SUM($C$56:$D$57)%</f>
        <v>#DIV/0!</v>
      </c>
      <c r="P167" s="131" t="e">
        <f>SUM(K$61+K$64)/SUM($C$56:$C$57)%</f>
        <v>#DIV/0!</v>
      </c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</row>
    <row r="168" spans="1:3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</row>
    <row r="169" spans="1:3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</row>
    <row r="170" spans="1:3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</row>
    <row r="171" spans="1:3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</row>
    <row r="172" spans="1:3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</row>
    <row r="173" spans="1:3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</row>
    <row r="174" spans="1:3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</row>
    <row r="175" spans="1:3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</row>
    <row r="176" spans="1:3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</row>
    <row r="177" spans="1:3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</row>
    <row r="178" spans="1:3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</row>
    <row r="179" spans="1:3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</row>
  </sheetData>
  <sheetProtection algorithmName="SHA-512" hashValue="DWm8PLnscTsN8ObXoiMtxXxxo7LgnCga0w6mUTkP6LOnwz/Ine9V2ONiF9/m+Dv+fZeEAmkHPgphz1a0K0+lBw==" saltValue="ovktMw0f3cCtlKLBhNSS4Q==" spinCount="100000" sheet="1" objects="1" scenarios="1"/>
  <protectedRanges>
    <protectedRange password="CE28" sqref="D11:D14 D24:D31 G11:G14 G24:G31" name="Range2_1"/>
    <protectedRange password="CE28" sqref="F63:G63 F65:G66 I63 I65:I66" name="Range7"/>
  </protectedRanges>
  <mergeCells count="195">
    <mergeCell ref="H167:M167"/>
    <mergeCell ref="H162:M162"/>
    <mergeCell ref="H163:M163"/>
    <mergeCell ref="H164:M164"/>
    <mergeCell ref="H144:M144"/>
    <mergeCell ref="H145:M145"/>
    <mergeCell ref="H146:M146"/>
    <mergeCell ref="H165:M165"/>
    <mergeCell ref="H166:M166"/>
    <mergeCell ref="H156:M156"/>
    <mergeCell ref="H157:M157"/>
    <mergeCell ref="H158:M158"/>
    <mergeCell ref="H159:M159"/>
    <mergeCell ref="H160:M160"/>
    <mergeCell ref="H161:M161"/>
    <mergeCell ref="H153:M153"/>
    <mergeCell ref="H154:M154"/>
    <mergeCell ref="H155:M155"/>
    <mergeCell ref="H141:M141"/>
    <mergeCell ref="H142:M142"/>
    <mergeCell ref="H143:M143"/>
    <mergeCell ref="H150:M150"/>
    <mergeCell ref="H151:M151"/>
    <mergeCell ref="H152:M152"/>
    <mergeCell ref="A138:F138"/>
    <mergeCell ref="H138:M138"/>
    <mergeCell ref="A139:F139"/>
    <mergeCell ref="H139:M139"/>
    <mergeCell ref="H140:M140"/>
    <mergeCell ref="H147:M147"/>
    <mergeCell ref="H148:M148"/>
    <mergeCell ref="H149:M149"/>
    <mergeCell ref="A140:F140"/>
    <mergeCell ref="A135:F135"/>
    <mergeCell ref="H135:M135"/>
    <mergeCell ref="A136:F136"/>
    <mergeCell ref="H136:M136"/>
    <mergeCell ref="A137:F137"/>
    <mergeCell ref="H137:M137"/>
    <mergeCell ref="A132:F132"/>
    <mergeCell ref="H132:M132"/>
    <mergeCell ref="A133:F133"/>
    <mergeCell ref="H133:M133"/>
    <mergeCell ref="A134:F134"/>
    <mergeCell ref="H134:M134"/>
    <mergeCell ref="A129:F129"/>
    <mergeCell ref="A130:F130"/>
    <mergeCell ref="A131:F131"/>
    <mergeCell ref="H131:M131"/>
    <mergeCell ref="A126:F126"/>
    <mergeCell ref="H126:M126"/>
    <mergeCell ref="A127:F127"/>
    <mergeCell ref="H127:M127"/>
    <mergeCell ref="A128:F128"/>
    <mergeCell ref="H128:M128"/>
    <mergeCell ref="H129:M129"/>
    <mergeCell ref="H130:P130"/>
    <mergeCell ref="A123:F123"/>
    <mergeCell ref="H123:M123"/>
    <mergeCell ref="A124:F124"/>
    <mergeCell ref="H124:M124"/>
    <mergeCell ref="A125:F125"/>
    <mergeCell ref="H125:M125"/>
    <mergeCell ref="A120:F120"/>
    <mergeCell ref="A121:F121"/>
    <mergeCell ref="H121:M121"/>
    <mergeCell ref="A122:F122"/>
    <mergeCell ref="H122:M122"/>
    <mergeCell ref="H119:P120"/>
    <mergeCell ref="A117:F117"/>
    <mergeCell ref="H117:M117"/>
    <mergeCell ref="A118:F118"/>
    <mergeCell ref="H118:M118"/>
    <mergeCell ref="A119:F119"/>
    <mergeCell ref="A114:F114"/>
    <mergeCell ref="H114:M114"/>
    <mergeCell ref="A115:F115"/>
    <mergeCell ref="H115:M115"/>
    <mergeCell ref="A116:F116"/>
    <mergeCell ref="H116:M116"/>
    <mergeCell ref="A110:F110"/>
    <mergeCell ref="H110:M110"/>
    <mergeCell ref="A111:F111"/>
    <mergeCell ref="A113:F113"/>
    <mergeCell ref="H113:M113"/>
    <mergeCell ref="A112:F112"/>
    <mergeCell ref="H111:M112"/>
    <mergeCell ref="A107:F107"/>
    <mergeCell ref="H107:M107"/>
    <mergeCell ref="A108:F108"/>
    <mergeCell ref="H108:M108"/>
    <mergeCell ref="A109:F109"/>
    <mergeCell ref="H109:M109"/>
    <mergeCell ref="A104:F104"/>
    <mergeCell ref="H104:M104"/>
    <mergeCell ref="A105:F105"/>
    <mergeCell ref="H105:M105"/>
    <mergeCell ref="A106:F106"/>
    <mergeCell ref="H106:M106"/>
    <mergeCell ref="A96:E96"/>
    <mergeCell ref="H96:L96"/>
    <mergeCell ref="A102:F102"/>
    <mergeCell ref="H102:M102"/>
    <mergeCell ref="A103:F103"/>
    <mergeCell ref="H103:M103"/>
    <mergeCell ref="A93:E93"/>
    <mergeCell ref="H93:L93"/>
    <mergeCell ref="A94:E94"/>
    <mergeCell ref="H94:L94"/>
    <mergeCell ref="A95:E95"/>
    <mergeCell ref="H95:L95"/>
    <mergeCell ref="H97:L97"/>
    <mergeCell ref="A90:E90"/>
    <mergeCell ref="H90:L90"/>
    <mergeCell ref="A91:E91"/>
    <mergeCell ref="H91:L91"/>
    <mergeCell ref="A92:E92"/>
    <mergeCell ref="H92:L92"/>
    <mergeCell ref="A88:E88"/>
    <mergeCell ref="H88:L88"/>
    <mergeCell ref="A89:E89"/>
    <mergeCell ref="H89:L89"/>
    <mergeCell ref="A70:A74"/>
    <mergeCell ref="A75:A79"/>
    <mergeCell ref="A81:N83"/>
    <mergeCell ref="A85:E85"/>
    <mergeCell ref="H85:L85"/>
    <mergeCell ref="A86:E86"/>
    <mergeCell ref="H86:L86"/>
    <mergeCell ref="A64:A66"/>
    <mergeCell ref="A68:K68"/>
    <mergeCell ref="F42:G42"/>
    <mergeCell ref="H42:I42"/>
    <mergeCell ref="J42:K42"/>
    <mergeCell ref="A50:F50"/>
    <mergeCell ref="A52:A53"/>
    <mergeCell ref="A87:E87"/>
    <mergeCell ref="H87:L87"/>
    <mergeCell ref="U42:V42"/>
    <mergeCell ref="W42:X42"/>
    <mergeCell ref="S43:T43"/>
    <mergeCell ref="S44:T44"/>
    <mergeCell ref="S45:T45"/>
    <mergeCell ref="A54:A55"/>
    <mergeCell ref="A56:A57"/>
    <mergeCell ref="A59:K59"/>
    <mergeCell ref="A61:A63"/>
    <mergeCell ref="A41:E41"/>
    <mergeCell ref="B42:C42"/>
    <mergeCell ref="D42:E42"/>
    <mergeCell ref="U35:X35"/>
    <mergeCell ref="Y35:Z36"/>
    <mergeCell ref="AA35:AB36"/>
    <mergeCell ref="AD35:AF35"/>
    <mergeCell ref="F36:G36"/>
    <mergeCell ref="H36:I36"/>
    <mergeCell ref="J36:K36"/>
    <mergeCell ref="L36:L37"/>
    <mergeCell ref="M36:M37"/>
    <mergeCell ref="N36:N37"/>
    <mergeCell ref="S36:S37"/>
    <mergeCell ref="T36:T37"/>
    <mergeCell ref="U36:U37"/>
    <mergeCell ref="V36:X36"/>
    <mergeCell ref="Y42:Z42"/>
    <mergeCell ref="AB42:AC42"/>
    <mergeCell ref="AE42:AF42"/>
    <mergeCell ref="L42:M42"/>
    <mergeCell ref="N42:O42"/>
    <mergeCell ref="P42:Q42"/>
    <mergeCell ref="R42:T42"/>
    <mergeCell ref="AH42:AI42"/>
    <mergeCell ref="N111:N112"/>
    <mergeCell ref="O111:O112"/>
    <mergeCell ref="P111:P112"/>
    <mergeCell ref="A2:C2"/>
    <mergeCell ref="A7:J7"/>
    <mergeCell ref="B8:D8"/>
    <mergeCell ref="E8:G8"/>
    <mergeCell ref="H8:J8"/>
    <mergeCell ref="C9:D9"/>
    <mergeCell ref="F9:G9"/>
    <mergeCell ref="I9:J9"/>
    <mergeCell ref="A34:K34"/>
    <mergeCell ref="A35:A37"/>
    <mergeCell ref="B35:C36"/>
    <mergeCell ref="D35:E36"/>
    <mergeCell ref="F35:K35"/>
    <mergeCell ref="L35:T35"/>
    <mergeCell ref="O36:O37"/>
    <mergeCell ref="P36:P37"/>
    <mergeCell ref="Q36:Q37"/>
    <mergeCell ref="R36:R37"/>
    <mergeCell ref="S46:T46"/>
    <mergeCell ref="S47:T47"/>
  </mergeCells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Option Button 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Option Button 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6" name="Option Button 3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7" name="Option Button 4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8" name="Option Button 5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9" name="Option Button 6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10" name="Option Button 7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1" name="Option Button 8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2" name="Option Button 9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3" name="Option Button 10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4" name="Option Button 1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5" name="Option Button 1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6" name="Option Button 13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7" name="Option Button 14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8" name="Option Button 15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9" name="Option Button 16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20" name="Option Button 17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1" name="Option Button 18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2" name="Option Button 19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3" name="Option Button 20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4" name="Option Button 2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I179"/>
  <sheetViews>
    <sheetView rightToLeft="1" topLeftCell="A109" zoomScale="96" zoomScaleNormal="96" workbookViewId="0">
      <selection sqref="A1:XFD1048576"/>
    </sheetView>
  </sheetViews>
  <sheetFormatPr defaultColWidth="9" defaultRowHeight="15.75"/>
  <cols>
    <col min="1" max="1" width="15" style="40" customWidth="1"/>
    <col min="2" max="2" width="12.140625" style="40" customWidth="1"/>
    <col min="3" max="3" width="18.7109375" style="40" customWidth="1"/>
    <col min="4" max="4" width="12.42578125" style="40" customWidth="1"/>
    <col min="5" max="5" width="8.7109375" style="40" customWidth="1"/>
    <col min="6" max="6" width="8.140625" style="40" customWidth="1"/>
    <col min="7" max="7" width="10.28515625" style="40" customWidth="1"/>
    <col min="8" max="8" width="8.42578125" style="40" customWidth="1"/>
    <col min="9" max="9" width="9.140625" style="40" customWidth="1"/>
    <col min="10" max="10" width="10" style="40" customWidth="1"/>
    <col min="11" max="11" width="8.42578125" style="40" customWidth="1"/>
    <col min="12" max="12" width="18.7109375" style="40" customWidth="1"/>
    <col min="13" max="13" width="8.7109375" style="40" customWidth="1"/>
    <col min="14" max="14" width="10" style="40" customWidth="1"/>
    <col min="15" max="15" width="9.7109375" style="40" customWidth="1"/>
    <col min="16" max="16" width="10.140625" style="40" customWidth="1"/>
    <col min="17" max="17" width="9" style="40"/>
    <col min="18" max="18" width="8.140625" style="40" customWidth="1"/>
    <col min="19" max="28" width="9" style="40"/>
    <col min="29" max="29" width="7.5703125" style="40" customWidth="1"/>
    <col min="30" max="16384" width="9" style="40"/>
  </cols>
  <sheetData>
    <row r="1" spans="1:35" ht="16.5" thickBot="1">
      <c r="A1" s="63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</row>
    <row r="2" spans="1:35" ht="16.5" thickBot="1">
      <c r="A2" s="174" t="s">
        <v>0</v>
      </c>
      <c r="B2" s="175"/>
      <c r="C2" s="176"/>
      <c r="D2" s="146"/>
      <c r="E2" s="146"/>
      <c r="F2" s="54" t="s">
        <v>1</v>
      </c>
      <c r="G2" s="54"/>
      <c r="H2" s="54"/>
      <c r="I2" s="54"/>
      <c r="J2" s="54"/>
      <c r="K2" s="54"/>
      <c r="L2" s="54"/>
      <c r="M2" s="54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</row>
    <row r="3" spans="1:35" ht="57.75" customHeight="1">
      <c r="A3" s="3" t="s">
        <v>2</v>
      </c>
      <c r="B3" s="22" t="s">
        <v>3</v>
      </c>
      <c r="C3" s="23" t="s">
        <v>4</v>
      </c>
      <c r="D3" s="146"/>
      <c r="E3" s="55"/>
      <c r="F3" s="54"/>
      <c r="G3" s="54"/>
      <c r="H3" s="54"/>
      <c r="I3" s="54"/>
      <c r="J3" s="54"/>
      <c r="K3" s="54"/>
      <c r="L3" s="54"/>
      <c r="M3" s="54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</row>
    <row r="4" spans="1:35">
      <c r="A4" s="20" t="s">
        <v>5</v>
      </c>
      <c r="B4" s="158"/>
      <c r="C4" s="158"/>
      <c r="D4" s="146"/>
      <c r="E4" s="55"/>
      <c r="F4" s="54"/>
      <c r="G4" s="54"/>
      <c r="H4" s="54"/>
      <c r="I4" s="54"/>
      <c r="J4" s="54"/>
      <c r="K4" s="54"/>
      <c r="L4" s="54"/>
      <c r="M4" s="54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</row>
    <row r="5" spans="1:35" ht="16.5" thickBot="1">
      <c r="A5" s="4" t="s">
        <v>6</v>
      </c>
      <c r="B5" s="158"/>
      <c r="C5" s="158"/>
      <c r="D5" s="146"/>
      <c r="E5" s="146"/>
      <c r="F5" s="54"/>
      <c r="G5" s="54"/>
      <c r="H5" s="54"/>
      <c r="I5" s="54"/>
      <c r="J5" s="54"/>
      <c r="K5" s="54"/>
      <c r="L5" s="54"/>
      <c r="M5" s="54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</row>
    <row r="6" spans="1:35" ht="12" customHeight="1" thickBo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</row>
    <row r="7" spans="1:35" ht="32.25" customHeight="1" thickBot="1">
      <c r="A7" s="177" t="s">
        <v>7</v>
      </c>
      <c r="B7" s="178"/>
      <c r="C7" s="178"/>
      <c r="D7" s="178"/>
      <c r="E7" s="178"/>
      <c r="F7" s="178"/>
      <c r="G7" s="178"/>
      <c r="H7" s="178"/>
      <c r="I7" s="178"/>
      <c r="J7" s="179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</row>
    <row r="8" spans="1:35">
      <c r="A8" s="5" t="s">
        <v>8</v>
      </c>
      <c r="B8" s="180" t="s">
        <v>5</v>
      </c>
      <c r="C8" s="181"/>
      <c r="D8" s="182"/>
      <c r="E8" s="180" t="s">
        <v>6</v>
      </c>
      <c r="F8" s="181"/>
      <c r="G8" s="182"/>
      <c r="H8" s="180" t="s">
        <v>9</v>
      </c>
      <c r="I8" s="181"/>
      <c r="J8" s="183"/>
      <c r="K8" s="146"/>
      <c r="L8" s="55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</row>
    <row r="9" spans="1:35" ht="16.5" thickBot="1">
      <c r="A9" s="6" t="s">
        <v>10</v>
      </c>
      <c r="B9" s="7" t="s">
        <v>11</v>
      </c>
      <c r="C9" s="184" t="s">
        <v>12</v>
      </c>
      <c r="D9" s="185"/>
      <c r="E9" s="7" t="s">
        <v>11</v>
      </c>
      <c r="F9" s="184" t="s">
        <v>12</v>
      </c>
      <c r="G9" s="185"/>
      <c r="H9" s="7" t="s">
        <v>11</v>
      </c>
      <c r="I9" s="184" t="s">
        <v>12</v>
      </c>
      <c r="J9" s="186"/>
      <c r="K9" s="55"/>
      <c r="L9" s="55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</row>
    <row r="10" spans="1:35">
      <c r="A10" s="39" t="s">
        <v>263</v>
      </c>
      <c r="B10" s="158"/>
      <c r="C10" s="158"/>
      <c r="D10" s="91"/>
      <c r="E10" s="158"/>
      <c r="F10" s="158"/>
      <c r="G10" s="91"/>
      <c r="H10" s="111">
        <f>B10+E10</f>
        <v>0</v>
      </c>
      <c r="I10" s="110">
        <f t="shared" ref="H10:J31" si="0">C10+F10</f>
        <v>0</v>
      </c>
      <c r="J10" s="112"/>
      <c r="K10" s="146"/>
      <c r="L10" s="55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</row>
    <row r="11" spans="1:35">
      <c r="A11" s="39" t="s">
        <v>186</v>
      </c>
      <c r="B11" s="158"/>
      <c r="C11" s="158"/>
      <c r="D11" s="8"/>
      <c r="E11" s="158"/>
      <c r="F11" s="158"/>
      <c r="G11" s="8"/>
      <c r="H11" s="113">
        <f t="shared" si="0"/>
        <v>0</v>
      </c>
      <c r="I11" s="113">
        <f t="shared" si="0"/>
        <v>0</v>
      </c>
      <c r="J11" s="114"/>
      <c r="K11" s="146"/>
      <c r="L11" s="146"/>
      <c r="M11" s="55"/>
      <c r="N11" s="55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</row>
    <row r="12" spans="1:35">
      <c r="A12" s="11" t="s">
        <v>269</v>
      </c>
      <c r="B12" s="158"/>
      <c r="C12" s="158"/>
      <c r="D12" s="8"/>
      <c r="E12" s="158"/>
      <c r="F12" s="158"/>
      <c r="G12" s="8"/>
      <c r="H12" s="113">
        <f t="shared" si="0"/>
        <v>0</v>
      </c>
      <c r="I12" s="113">
        <f t="shared" si="0"/>
        <v>0</v>
      </c>
      <c r="J12" s="114"/>
      <c r="K12" s="146"/>
      <c r="L12" s="146"/>
      <c r="M12" s="55"/>
      <c r="N12" s="55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</row>
    <row r="13" spans="1:35">
      <c r="A13" s="11" t="s">
        <v>264</v>
      </c>
      <c r="B13" s="158"/>
      <c r="C13" s="158"/>
      <c r="D13" s="8"/>
      <c r="E13" s="158"/>
      <c r="F13" s="158"/>
      <c r="G13" s="8"/>
      <c r="H13" s="113">
        <f t="shared" si="0"/>
        <v>0</v>
      </c>
      <c r="I13" s="113">
        <f t="shared" si="0"/>
        <v>0</v>
      </c>
      <c r="J13" s="114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</row>
    <row r="14" spans="1:35">
      <c r="A14" s="11" t="s">
        <v>265</v>
      </c>
      <c r="B14" s="158"/>
      <c r="C14" s="158"/>
      <c r="D14" s="13"/>
      <c r="E14" s="158"/>
      <c r="F14" s="158"/>
      <c r="G14" s="13"/>
      <c r="H14" s="113">
        <f t="shared" si="0"/>
        <v>0</v>
      </c>
      <c r="I14" s="113">
        <f t="shared" si="0"/>
        <v>0</v>
      </c>
      <c r="J14" s="115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</row>
    <row r="15" spans="1:35">
      <c r="A15" s="11" t="s">
        <v>13</v>
      </c>
      <c r="B15" s="158"/>
      <c r="C15" s="158"/>
      <c r="D15" s="159"/>
      <c r="E15" s="158"/>
      <c r="F15" s="158"/>
      <c r="G15" s="159"/>
      <c r="H15" s="113">
        <f t="shared" si="0"/>
        <v>0</v>
      </c>
      <c r="I15" s="113">
        <f t="shared" si="0"/>
        <v>0</v>
      </c>
      <c r="J15" s="116">
        <f>D15+G15</f>
        <v>0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</row>
    <row r="16" spans="1:35">
      <c r="A16" s="11" t="s">
        <v>220</v>
      </c>
      <c r="B16" s="158"/>
      <c r="C16" s="158"/>
      <c r="D16" s="159"/>
      <c r="E16" s="158"/>
      <c r="F16" s="158"/>
      <c r="G16" s="159"/>
      <c r="H16" s="113">
        <f t="shared" si="0"/>
        <v>0</v>
      </c>
      <c r="I16" s="113">
        <f t="shared" si="0"/>
        <v>0</v>
      </c>
      <c r="J16" s="116">
        <f t="shared" si="0"/>
        <v>0</v>
      </c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</row>
    <row r="17" spans="1:35">
      <c r="A17" s="11" t="s">
        <v>221</v>
      </c>
      <c r="B17" s="158"/>
      <c r="C17" s="158"/>
      <c r="D17" s="159"/>
      <c r="E17" s="158"/>
      <c r="F17" s="158"/>
      <c r="G17" s="159"/>
      <c r="H17" s="113">
        <f t="shared" si="0"/>
        <v>0</v>
      </c>
      <c r="I17" s="113">
        <f t="shared" si="0"/>
        <v>0</v>
      </c>
      <c r="J17" s="116">
        <f t="shared" si="0"/>
        <v>0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</row>
    <row r="18" spans="1:35">
      <c r="A18" s="11" t="s">
        <v>14</v>
      </c>
      <c r="B18" s="158"/>
      <c r="C18" s="158"/>
      <c r="D18" s="159"/>
      <c r="E18" s="158"/>
      <c r="F18" s="158"/>
      <c r="G18" s="159"/>
      <c r="H18" s="113">
        <f t="shared" si="0"/>
        <v>0</v>
      </c>
      <c r="I18" s="113">
        <f t="shared" si="0"/>
        <v>0</v>
      </c>
      <c r="J18" s="116">
        <f t="shared" si="0"/>
        <v>0</v>
      </c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</row>
    <row r="19" spans="1:35">
      <c r="A19" s="11" t="s">
        <v>15</v>
      </c>
      <c r="B19" s="158"/>
      <c r="C19" s="158"/>
      <c r="D19" s="159"/>
      <c r="E19" s="158"/>
      <c r="F19" s="158"/>
      <c r="G19" s="159"/>
      <c r="H19" s="113">
        <f t="shared" si="0"/>
        <v>0</v>
      </c>
      <c r="I19" s="113">
        <f t="shared" si="0"/>
        <v>0</v>
      </c>
      <c r="J19" s="116">
        <f t="shared" si="0"/>
        <v>0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</row>
    <row r="20" spans="1:35">
      <c r="A20" s="11" t="s">
        <v>16</v>
      </c>
      <c r="B20" s="158"/>
      <c r="C20" s="158"/>
      <c r="D20" s="159"/>
      <c r="E20" s="158"/>
      <c r="F20" s="158"/>
      <c r="G20" s="159"/>
      <c r="H20" s="113">
        <f t="shared" si="0"/>
        <v>0</v>
      </c>
      <c r="I20" s="113">
        <f t="shared" si="0"/>
        <v>0</v>
      </c>
      <c r="J20" s="116">
        <f t="shared" si="0"/>
        <v>0</v>
      </c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</row>
    <row r="21" spans="1:35">
      <c r="A21" s="11" t="s">
        <v>17</v>
      </c>
      <c r="B21" s="158"/>
      <c r="C21" s="158"/>
      <c r="D21" s="159"/>
      <c r="E21" s="158"/>
      <c r="F21" s="158"/>
      <c r="G21" s="159"/>
      <c r="H21" s="113">
        <f t="shared" si="0"/>
        <v>0</v>
      </c>
      <c r="I21" s="113">
        <f t="shared" si="0"/>
        <v>0</v>
      </c>
      <c r="J21" s="116">
        <f t="shared" si="0"/>
        <v>0</v>
      </c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</row>
    <row r="22" spans="1:35">
      <c r="A22" s="11" t="s">
        <v>18</v>
      </c>
      <c r="B22" s="158"/>
      <c r="C22" s="158"/>
      <c r="D22" s="159"/>
      <c r="E22" s="158"/>
      <c r="F22" s="158"/>
      <c r="G22" s="159"/>
      <c r="H22" s="113">
        <f t="shared" si="0"/>
        <v>0</v>
      </c>
      <c r="I22" s="113">
        <f t="shared" si="0"/>
        <v>0</v>
      </c>
      <c r="J22" s="116">
        <f t="shared" si="0"/>
        <v>0</v>
      </c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</row>
    <row r="23" spans="1:35">
      <c r="A23" s="11" t="s">
        <v>19</v>
      </c>
      <c r="B23" s="158"/>
      <c r="C23" s="158"/>
      <c r="D23" s="159"/>
      <c r="E23" s="158"/>
      <c r="F23" s="158"/>
      <c r="G23" s="159"/>
      <c r="H23" s="113">
        <f t="shared" si="0"/>
        <v>0</v>
      </c>
      <c r="I23" s="113">
        <f t="shared" si="0"/>
        <v>0</v>
      </c>
      <c r="J23" s="116">
        <f>D23+G23</f>
        <v>0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</row>
    <row r="24" spans="1:35">
      <c r="A24" s="11" t="s">
        <v>20</v>
      </c>
      <c r="B24" s="158"/>
      <c r="C24" s="158"/>
      <c r="D24" s="159"/>
      <c r="E24" s="158"/>
      <c r="F24" s="158"/>
      <c r="G24" s="159"/>
      <c r="H24" s="113">
        <f t="shared" si="0"/>
        <v>0</v>
      </c>
      <c r="I24" s="113">
        <f t="shared" si="0"/>
        <v>0</v>
      </c>
      <c r="J24" s="116">
        <f>D24+G24</f>
        <v>0</v>
      </c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</row>
    <row r="25" spans="1:35">
      <c r="A25" s="11" t="s">
        <v>21</v>
      </c>
      <c r="B25" s="158"/>
      <c r="C25" s="158"/>
      <c r="D25" s="15"/>
      <c r="E25" s="158"/>
      <c r="F25" s="158"/>
      <c r="G25" s="8"/>
      <c r="H25" s="113">
        <f t="shared" si="0"/>
        <v>0</v>
      </c>
      <c r="I25" s="113">
        <f t="shared" si="0"/>
        <v>0</v>
      </c>
      <c r="J25" s="114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</row>
    <row r="26" spans="1:35">
      <c r="A26" s="11" t="s">
        <v>22</v>
      </c>
      <c r="B26" s="158"/>
      <c r="C26" s="158"/>
      <c r="D26" s="15"/>
      <c r="E26" s="158"/>
      <c r="F26" s="158"/>
      <c r="G26" s="8"/>
      <c r="H26" s="113">
        <f t="shared" si="0"/>
        <v>0</v>
      </c>
      <c r="I26" s="113">
        <f t="shared" si="0"/>
        <v>0</v>
      </c>
      <c r="J26" s="114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</row>
    <row r="27" spans="1:35">
      <c r="A27" s="11" t="s">
        <v>23</v>
      </c>
      <c r="B27" s="158"/>
      <c r="C27" s="158"/>
      <c r="D27" s="15"/>
      <c r="E27" s="158"/>
      <c r="F27" s="158"/>
      <c r="G27" s="8"/>
      <c r="H27" s="113">
        <f t="shared" si="0"/>
        <v>0</v>
      </c>
      <c r="I27" s="113">
        <f t="shared" si="0"/>
        <v>0</v>
      </c>
      <c r="J27" s="114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</row>
    <row r="28" spans="1:35">
      <c r="A28" s="11" t="s">
        <v>24</v>
      </c>
      <c r="B28" s="158"/>
      <c r="C28" s="158"/>
      <c r="D28" s="15"/>
      <c r="E28" s="158"/>
      <c r="F28" s="158"/>
      <c r="G28" s="8"/>
      <c r="H28" s="113">
        <f t="shared" si="0"/>
        <v>0</v>
      </c>
      <c r="I28" s="113">
        <f t="shared" si="0"/>
        <v>0</v>
      </c>
      <c r="J28" s="114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</row>
    <row r="29" spans="1:35">
      <c r="A29" s="11" t="s">
        <v>25</v>
      </c>
      <c r="B29" s="158"/>
      <c r="C29" s="158"/>
      <c r="D29" s="15"/>
      <c r="E29" s="158"/>
      <c r="F29" s="158"/>
      <c r="G29" s="8"/>
      <c r="H29" s="113">
        <f t="shared" si="0"/>
        <v>0</v>
      </c>
      <c r="I29" s="113">
        <f t="shared" si="0"/>
        <v>0</v>
      </c>
      <c r="J29" s="114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</row>
    <row r="30" spans="1:35">
      <c r="A30" s="11" t="s">
        <v>26</v>
      </c>
      <c r="B30" s="158"/>
      <c r="C30" s="158"/>
      <c r="D30" s="15"/>
      <c r="E30" s="158"/>
      <c r="F30" s="158"/>
      <c r="G30" s="8"/>
      <c r="H30" s="113">
        <f t="shared" si="0"/>
        <v>0</v>
      </c>
      <c r="I30" s="113">
        <f t="shared" si="0"/>
        <v>0</v>
      </c>
      <c r="J30" s="114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</row>
    <row r="31" spans="1:35">
      <c r="A31" s="11" t="s">
        <v>27</v>
      </c>
      <c r="B31" s="158"/>
      <c r="C31" s="158"/>
      <c r="D31" s="16"/>
      <c r="E31" s="158"/>
      <c r="F31" s="158"/>
      <c r="G31" s="13"/>
      <c r="H31" s="113">
        <f t="shared" si="0"/>
        <v>0</v>
      </c>
      <c r="I31" s="113">
        <f t="shared" si="0"/>
        <v>0</v>
      </c>
      <c r="J31" s="115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</row>
    <row r="32" spans="1:35" ht="16.5" thickBot="1">
      <c r="A32" s="6" t="s">
        <v>28</v>
      </c>
      <c r="B32" s="117">
        <f>SUM(B10:B31)</f>
        <v>0</v>
      </c>
      <c r="C32" s="117">
        <f>SUM(C10:C31)</f>
        <v>0</v>
      </c>
      <c r="D32" s="142">
        <f>SUM(D15:D24)</f>
        <v>0</v>
      </c>
      <c r="E32" s="117">
        <f>SUM(E10:E31)</f>
        <v>0</v>
      </c>
      <c r="F32" s="117">
        <f>SUM(F10:F31)</f>
        <v>0</v>
      </c>
      <c r="G32" s="142">
        <f>SUM(G15:G24)</f>
        <v>0</v>
      </c>
      <c r="H32" s="117">
        <f>SUM(H10:H31)</f>
        <v>0</v>
      </c>
      <c r="I32" s="117">
        <f>SUM(I10:I31)</f>
        <v>0</v>
      </c>
      <c r="J32" s="118">
        <f>SUM(J15:J24)</f>
        <v>0</v>
      </c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</row>
    <row r="33" spans="1:35" ht="16.5" thickBot="1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</row>
    <row r="34" spans="1:35" ht="16.5" thickBot="1">
      <c r="A34" s="174" t="s">
        <v>29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</row>
    <row r="35" spans="1:35" ht="30.75" customHeight="1">
      <c r="A35" s="187" t="s">
        <v>2</v>
      </c>
      <c r="B35" s="190" t="s">
        <v>30</v>
      </c>
      <c r="C35" s="191"/>
      <c r="D35" s="190" t="s">
        <v>31</v>
      </c>
      <c r="E35" s="191"/>
      <c r="F35" s="194" t="s">
        <v>32</v>
      </c>
      <c r="G35" s="195"/>
      <c r="H35" s="195"/>
      <c r="I35" s="195"/>
      <c r="J35" s="195"/>
      <c r="K35" s="196"/>
      <c r="L35" s="194" t="s">
        <v>33</v>
      </c>
      <c r="M35" s="195"/>
      <c r="N35" s="195"/>
      <c r="O35" s="195"/>
      <c r="P35" s="195"/>
      <c r="Q35" s="195"/>
      <c r="R35" s="195"/>
      <c r="S35" s="195"/>
      <c r="T35" s="196"/>
      <c r="U35" s="194" t="s">
        <v>34</v>
      </c>
      <c r="V35" s="195"/>
      <c r="W35" s="195"/>
      <c r="X35" s="199"/>
      <c r="Y35" s="200" t="s">
        <v>177</v>
      </c>
      <c r="Z35" s="201"/>
      <c r="AA35" s="204" t="s">
        <v>273</v>
      </c>
      <c r="AB35" s="205"/>
      <c r="AC35" s="146"/>
      <c r="AD35" s="208" t="s">
        <v>182</v>
      </c>
      <c r="AE35" s="209"/>
      <c r="AF35" s="210"/>
      <c r="AG35" s="146"/>
      <c r="AH35" s="146"/>
      <c r="AI35" s="146"/>
    </row>
    <row r="36" spans="1:35" ht="34.9" customHeight="1">
      <c r="A36" s="188"/>
      <c r="B36" s="192"/>
      <c r="C36" s="193"/>
      <c r="D36" s="192"/>
      <c r="E36" s="193"/>
      <c r="F36" s="211" t="s">
        <v>35</v>
      </c>
      <c r="G36" s="212"/>
      <c r="H36" s="211" t="s">
        <v>36</v>
      </c>
      <c r="I36" s="212"/>
      <c r="J36" s="211" t="s">
        <v>37</v>
      </c>
      <c r="K36" s="212"/>
      <c r="L36" s="197" t="s">
        <v>38</v>
      </c>
      <c r="M36" s="197" t="s">
        <v>39</v>
      </c>
      <c r="N36" s="197" t="s">
        <v>40</v>
      </c>
      <c r="O36" s="197" t="s">
        <v>41</v>
      </c>
      <c r="P36" s="197" t="s">
        <v>42</v>
      </c>
      <c r="Q36" s="197" t="s">
        <v>43</v>
      </c>
      <c r="R36" s="197" t="s">
        <v>44</v>
      </c>
      <c r="S36" s="197" t="s">
        <v>45</v>
      </c>
      <c r="T36" s="197" t="s">
        <v>222</v>
      </c>
      <c r="U36" s="197" t="s">
        <v>46</v>
      </c>
      <c r="V36" s="211" t="s">
        <v>47</v>
      </c>
      <c r="W36" s="213"/>
      <c r="X36" s="214"/>
      <c r="Y36" s="202"/>
      <c r="Z36" s="203"/>
      <c r="AA36" s="206"/>
      <c r="AB36" s="207"/>
      <c r="AC36" s="146"/>
      <c r="AD36" s="41" t="s">
        <v>2</v>
      </c>
      <c r="AE36" s="42" t="s">
        <v>183</v>
      </c>
      <c r="AF36" s="43" t="s">
        <v>184</v>
      </c>
      <c r="AG36" s="146"/>
      <c r="AH36" s="146"/>
      <c r="AI36" s="146"/>
    </row>
    <row r="37" spans="1:35" ht="62.25" customHeight="1">
      <c r="A37" s="189"/>
      <c r="B37" s="17" t="s">
        <v>48</v>
      </c>
      <c r="C37" s="17" t="s">
        <v>49</v>
      </c>
      <c r="D37" s="17" t="s">
        <v>48</v>
      </c>
      <c r="E37" s="17" t="s">
        <v>49</v>
      </c>
      <c r="F37" s="17" t="s">
        <v>48</v>
      </c>
      <c r="G37" s="17" t="s">
        <v>49</v>
      </c>
      <c r="H37" s="17" t="s">
        <v>48</v>
      </c>
      <c r="I37" s="17" t="s">
        <v>49</v>
      </c>
      <c r="J37" s="17" t="s">
        <v>48</v>
      </c>
      <c r="K37" s="17" t="s">
        <v>49</v>
      </c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7" t="s">
        <v>50</v>
      </c>
      <c r="W37" s="17" t="s">
        <v>51</v>
      </c>
      <c r="X37" s="18" t="s">
        <v>52</v>
      </c>
      <c r="Y37" s="44" t="s">
        <v>178</v>
      </c>
      <c r="Z37" s="45" t="s">
        <v>179</v>
      </c>
      <c r="AA37" s="45" t="s">
        <v>180</v>
      </c>
      <c r="AB37" s="46" t="s">
        <v>181</v>
      </c>
      <c r="AC37" s="146"/>
      <c r="AD37" s="41" t="s">
        <v>185</v>
      </c>
      <c r="AE37" s="158"/>
      <c r="AF37" s="158"/>
      <c r="AG37" s="146"/>
      <c r="AH37" s="146"/>
      <c r="AI37" s="146"/>
    </row>
    <row r="38" spans="1:35" ht="16.5" thickBot="1">
      <c r="A38" s="20" t="s">
        <v>5</v>
      </c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46"/>
      <c r="AD38" s="47" t="s">
        <v>6</v>
      </c>
      <c r="AE38" s="158"/>
      <c r="AF38" s="158"/>
      <c r="AG38" s="146"/>
      <c r="AH38" s="146"/>
      <c r="AI38" s="146"/>
    </row>
    <row r="39" spans="1:35" ht="16.5" thickBot="1">
      <c r="A39" s="4" t="s">
        <v>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46"/>
      <c r="AD39" s="146"/>
      <c r="AE39" s="146"/>
      <c r="AF39" s="146"/>
      <c r="AG39" s="146"/>
      <c r="AH39" s="146"/>
      <c r="AI39" s="146"/>
    </row>
    <row r="40" spans="1:35" ht="16.5" thickBot="1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</row>
    <row r="41" spans="1:35" ht="16.5" thickBot="1">
      <c r="A41" s="174" t="s">
        <v>53</v>
      </c>
      <c r="B41" s="175"/>
      <c r="C41" s="175"/>
      <c r="D41" s="175"/>
      <c r="E41" s="17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</row>
    <row r="42" spans="1:35" ht="30.6" customHeight="1">
      <c r="A42" s="3" t="s">
        <v>54</v>
      </c>
      <c r="B42" s="194" t="s">
        <v>55</v>
      </c>
      <c r="C42" s="196"/>
      <c r="D42" s="194" t="s">
        <v>56</v>
      </c>
      <c r="E42" s="196"/>
      <c r="F42" s="194" t="s">
        <v>57</v>
      </c>
      <c r="G42" s="196"/>
      <c r="H42" s="194" t="s">
        <v>58</v>
      </c>
      <c r="I42" s="196"/>
      <c r="J42" s="194" t="s">
        <v>59</v>
      </c>
      <c r="K42" s="196"/>
      <c r="L42" s="194" t="s">
        <v>60</v>
      </c>
      <c r="M42" s="196"/>
      <c r="N42" s="194" t="s">
        <v>61</v>
      </c>
      <c r="O42" s="196"/>
      <c r="P42" s="194" t="s">
        <v>62</v>
      </c>
      <c r="Q42" s="196"/>
      <c r="R42" s="194" t="s">
        <v>63</v>
      </c>
      <c r="S42" s="195"/>
      <c r="T42" s="196"/>
      <c r="U42" s="194" t="s">
        <v>64</v>
      </c>
      <c r="V42" s="196"/>
      <c r="W42" s="194" t="s">
        <v>65</v>
      </c>
      <c r="X42" s="196"/>
      <c r="Y42" s="194" t="s">
        <v>66</v>
      </c>
      <c r="Z42" s="199"/>
      <c r="AA42" s="146"/>
      <c r="AB42" s="169" t="s">
        <v>53</v>
      </c>
      <c r="AC42" s="169"/>
      <c r="AD42" s="146"/>
      <c r="AE42" s="170" t="s">
        <v>280</v>
      </c>
      <c r="AF42" s="170"/>
      <c r="AG42" s="146"/>
      <c r="AH42" s="171" t="s">
        <v>281</v>
      </c>
      <c r="AI42" s="171"/>
    </row>
    <row r="43" spans="1:35" ht="31.5">
      <c r="A43" s="20" t="s">
        <v>2</v>
      </c>
      <c r="B43" s="17" t="s">
        <v>67</v>
      </c>
      <c r="C43" s="17" t="s">
        <v>6</v>
      </c>
      <c r="D43" s="17" t="s">
        <v>67</v>
      </c>
      <c r="E43" s="17" t="s">
        <v>6</v>
      </c>
      <c r="F43" s="17" t="s">
        <v>67</v>
      </c>
      <c r="G43" s="17" t="s">
        <v>6</v>
      </c>
      <c r="H43" s="17" t="s">
        <v>67</v>
      </c>
      <c r="I43" s="17" t="s">
        <v>6</v>
      </c>
      <c r="J43" s="17" t="s">
        <v>67</v>
      </c>
      <c r="K43" s="17" t="s">
        <v>6</v>
      </c>
      <c r="L43" s="17" t="s">
        <v>67</v>
      </c>
      <c r="M43" s="17" t="s">
        <v>6</v>
      </c>
      <c r="N43" s="17" t="s">
        <v>67</v>
      </c>
      <c r="O43" s="17" t="s">
        <v>6</v>
      </c>
      <c r="P43" s="17" t="s">
        <v>67</v>
      </c>
      <c r="Q43" s="17" t="s">
        <v>6</v>
      </c>
      <c r="R43" s="17" t="s">
        <v>67</v>
      </c>
      <c r="S43" s="211" t="s">
        <v>6</v>
      </c>
      <c r="T43" s="212"/>
      <c r="U43" s="17" t="s">
        <v>67</v>
      </c>
      <c r="V43" s="17" t="s">
        <v>6</v>
      </c>
      <c r="W43" s="17" t="s">
        <v>67</v>
      </c>
      <c r="X43" s="17" t="s">
        <v>6</v>
      </c>
      <c r="Y43" s="17" t="s">
        <v>67</v>
      </c>
      <c r="Z43" s="18" t="s">
        <v>6</v>
      </c>
      <c r="AA43" s="146"/>
      <c r="AB43" s="17" t="s">
        <v>67</v>
      </c>
      <c r="AC43" s="17" t="s">
        <v>6</v>
      </c>
      <c r="AD43" s="146"/>
      <c r="AE43" s="17" t="s">
        <v>67</v>
      </c>
      <c r="AF43" s="17" t="s">
        <v>6</v>
      </c>
      <c r="AG43" s="146"/>
      <c r="AH43" s="17" t="s">
        <v>67</v>
      </c>
      <c r="AI43" s="17" t="s">
        <v>6</v>
      </c>
    </row>
    <row r="44" spans="1:35" ht="30" customHeight="1">
      <c r="A44" s="21" t="s">
        <v>68</v>
      </c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220"/>
      <c r="T44" s="221"/>
      <c r="U44" s="160"/>
      <c r="V44" s="160"/>
      <c r="W44" s="160"/>
      <c r="X44" s="160"/>
      <c r="Y44" s="160"/>
      <c r="Z44" s="160"/>
      <c r="AA44" s="21" t="s">
        <v>68</v>
      </c>
      <c r="AB44" s="56">
        <f>U44+W44+Y44+R44+P44+N44+L44+J44+H44+F44+D44+B44</f>
        <v>0</v>
      </c>
      <c r="AC44" s="56">
        <f>V44+X44+Z44+S44+Q44+O44+M44+K44+I44+G44+E44+C44</f>
        <v>0</v>
      </c>
      <c r="AD44" s="146"/>
      <c r="AE44" s="62">
        <f>D38+E38</f>
        <v>0</v>
      </c>
      <c r="AF44" s="62">
        <f>D39+E39</f>
        <v>0</v>
      </c>
      <c r="AG44" s="146"/>
      <c r="AH44" s="62">
        <f>AB44-AE44</f>
        <v>0</v>
      </c>
      <c r="AI44" s="62">
        <f t="shared" ref="AI44:AI47" si="1">AC44-AF44</f>
        <v>0</v>
      </c>
    </row>
    <row r="45" spans="1:35" ht="36" customHeight="1">
      <c r="A45" s="58" t="s">
        <v>69</v>
      </c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222"/>
      <c r="T45" s="223"/>
      <c r="U45" s="161"/>
      <c r="V45" s="161"/>
      <c r="W45" s="161"/>
      <c r="X45" s="161"/>
      <c r="Y45" s="161"/>
      <c r="Z45" s="161"/>
      <c r="AA45" s="127" t="s">
        <v>69</v>
      </c>
      <c r="AB45" s="56">
        <f>U45+W45+Y45+R45+P45+N45+L45+J45+H45+F45+D45+B45</f>
        <v>0</v>
      </c>
      <c r="AC45" s="56">
        <f>V45+X45+Z45+S45+Q45+O45+M45+K45+I45+G45+E45+C45</f>
        <v>0</v>
      </c>
      <c r="AD45" s="146"/>
      <c r="AE45" s="56">
        <f>C52+C53+D52+D53</f>
        <v>0</v>
      </c>
      <c r="AF45" s="56">
        <f>C54+C55+D54+D55</f>
        <v>0</v>
      </c>
      <c r="AG45" s="146"/>
      <c r="AH45" s="62">
        <f t="shared" ref="AH45:AH47" si="2">AB45-AE45</f>
        <v>0</v>
      </c>
      <c r="AI45" s="62">
        <f t="shared" si="1"/>
        <v>0</v>
      </c>
    </row>
    <row r="46" spans="1:35" ht="35.25" customHeight="1">
      <c r="A46" s="59" t="s">
        <v>70</v>
      </c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224"/>
      <c r="T46" s="225"/>
      <c r="U46" s="162"/>
      <c r="V46" s="162"/>
      <c r="W46" s="162"/>
      <c r="X46" s="162"/>
      <c r="Y46" s="162"/>
      <c r="Z46" s="162"/>
      <c r="AA46" s="128" t="s">
        <v>70</v>
      </c>
      <c r="AB46" s="56">
        <f t="shared" ref="AB46:AC47" si="3">U46+W46+Y46+R46+P46+N46+L46+J46+H46+F46+D46+B46</f>
        <v>0</v>
      </c>
      <c r="AC46" s="56">
        <f t="shared" si="3"/>
        <v>0</v>
      </c>
      <c r="AD46" s="146"/>
      <c r="AE46" s="56">
        <f>E52+E53</f>
        <v>0</v>
      </c>
      <c r="AF46" s="56">
        <f>E54+E55</f>
        <v>0</v>
      </c>
      <c r="AG46" s="146"/>
      <c r="AH46" s="62">
        <f t="shared" si="2"/>
        <v>0</v>
      </c>
      <c r="AI46" s="62">
        <f t="shared" si="1"/>
        <v>0</v>
      </c>
    </row>
    <row r="47" spans="1:35" ht="30.75" thickBot="1">
      <c r="A47" s="60" t="s">
        <v>71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226"/>
      <c r="T47" s="227"/>
      <c r="U47" s="163"/>
      <c r="V47" s="163"/>
      <c r="W47" s="163"/>
      <c r="X47" s="163"/>
      <c r="Y47" s="163"/>
      <c r="Z47" s="163"/>
      <c r="AA47" s="129" t="s">
        <v>71</v>
      </c>
      <c r="AB47" s="56">
        <f>U47+W47+Y47+R47+P47+N47+L47+J47+H47+F47+D47+B47</f>
        <v>0</v>
      </c>
      <c r="AC47" s="56">
        <f t="shared" si="3"/>
        <v>0</v>
      </c>
      <c r="AD47" s="146"/>
      <c r="AE47" s="62">
        <f>F52+F53+G52+G53+H52+H53+I52+I53+J52+J53+K52+K53+L52+L53+M52+M53+N52+N53+O52+O53+P52+P53+Q52+Q53+R52+R53+S52+S53+T52+T53+U52+U53+V52+V53+W52+W53+X52+X53</f>
        <v>0</v>
      </c>
      <c r="AF47" s="62">
        <f>Y54+Y55-(C54+C55+D54+D55+E54+E55)</f>
        <v>0</v>
      </c>
      <c r="AG47" s="146"/>
      <c r="AH47" s="62">
        <f t="shared" si="2"/>
        <v>0</v>
      </c>
      <c r="AI47" s="62">
        <f t="shared" si="1"/>
        <v>0</v>
      </c>
    </row>
    <row r="48" spans="1:3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</row>
    <row r="49" spans="1:35" ht="16.5" thickBot="1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</row>
    <row r="50" spans="1:35" ht="16.5" thickBot="1">
      <c r="A50" s="174" t="s">
        <v>72</v>
      </c>
      <c r="B50" s="175"/>
      <c r="C50" s="175"/>
      <c r="D50" s="175"/>
      <c r="E50" s="175"/>
      <c r="F50" s="17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</row>
    <row r="51" spans="1:35" ht="31.5">
      <c r="A51" s="3" t="s">
        <v>2</v>
      </c>
      <c r="B51" s="22" t="s">
        <v>73</v>
      </c>
      <c r="C51" s="22" t="s">
        <v>74</v>
      </c>
      <c r="D51" s="22" t="s">
        <v>75</v>
      </c>
      <c r="E51" s="22" t="s">
        <v>76</v>
      </c>
      <c r="F51" s="22" t="s">
        <v>223</v>
      </c>
      <c r="G51" s="22" t="s">
        <v>224</v>
      </c>
      <c r="H51" s="22" t="s">
        <v>38</v>
      </c>
      <c r="I51" s="22" t="s">
        <v>225</v>
      </c>
      <c r="J51" s="22" t="s">
        <v>226</v>
      </c>
      <c r="K51" s="22" t="s">
        <v>40</v>
      </c>
      <c r="L51" s="22" t="s">
        <v>41</v>
      </c>
      <c r="M51" s="22" t="s">
        <v>42</v>
      </c>
      <c r="N51" s="22" t="s">
        <v>43</v>
      </c>
      <c r="O51" s="22" t="s">
        <v>227</v>
      </c>
      <c r="P51" s="22" t="s">
        <v>45</v>
      </c>
      <c r="Q51" s="22" t="s">
        <v>228</v>
      </c>
      <c r="R51" s="22" t="s">
        <v>77</v>
      </c>
      <c r="S51" s="22" t="s">
        <v>229</v>
      </c>
      <c r="T51" s="22" t="s">
        <v>78</v>
      </c>
      <c r="U51" s="22" t="s">
        <v>79</v>
      </c>
      <c r="V51" s="22" t="s">
        <v>80</v>
      </c>
      <c r="W51" s="22" t="s">
        <v>81</v>
      </c>
      <c r="X51" s="22" t="s">
        <v>270</v>
      </c>
      <c r="Y51" s="23" t="s">
        <v>28</v>
      </c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</row>
    <row r="52" spans="1:35">
      <c r="A52" s="215" t="s">
        <v>5</v>
      </c>
      <c r="B52" s="17" t="s">
        <v>82</v>
      </c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8">
        <f t="shared" ref="Y52:Y57" si="4">SUM(C52:X52)</f>
        <v>0</v>
      </c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</row>
    <row r="53" spans="1:35">
      <c r="A53" s="189"/>
      <c r="B53" s="17" t="s">
        <v>12</v>
      </c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8">
        <f t="shared" si="4"/>
        <v>0</v>
      </c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</row>
    <row r="54" spans="1:35">
      <c r="A54" s="215" t="s">
        <v>6</v>
      </c>
      <c r="B54" s="17" t="s">
        <v>82</v>
      </c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8">
        <f t="shared" si="4"/>
        <v>0</v>
      </c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</row>
    <row r="55" spans="1:35">
      <c r="A55" s="189"/>
      <c r="B55" s="17" t="s">
        <v>12</v>
      </c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8">
        <f t="shared" si="4"/>
        <v>0</v>
      </c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</row>
    <row r="56" spans="1:35">
      <c r="A56" s="215" t="s">
        <v>9</v>
      </c>
      <c r="B56" s="17" t="s">
        <v>82</v>
      </c>
      <c r="C56" s="17">
        <f>C52+C54</f>
        <v>0</v>
      </c>
      <c r="D56" s="17">
        <f t="shared" ref="C56:X57" si="5">D52+D54</f>
        <v>0</v>
      </c>
      <c r="E56" s="17">
        <f t="shared" si="5"/>
        <v>0</v>
      </c>
      <c r="F56" s="17">
        <f t="shared" si="5"/>
        <v>0</v>
      </c>
      <c r="G56" s="17">
        <f t="shared" si="5"/>
        <v>0</v>
      </c>
      <c r="H56" s="17">
        <f t="shared" si="5"/>
        <v>0</v>
      </c>
      <c r="I56" s="17">
        <f t="shared" si="5"/>
        <v>0</v>
      </c>
      <c r="J56" s="17">
        <f t="shared" si="5"/>
        <v>0</v>
      </c>
      <c r="K56" s="17">
        <f t="shared" si="5"/>
        <v>0</v>
      </c>
      <c r="L56" s="17">
        <f t="shared" si="5"/>
        <v>0</v>
      </c>
      <c r="M56" s="17">
        <f t="shared" si="5"/>
        <v>0</v>
      </c>
      <c r="N56" s="17">
        <f t="shared" si="5"/>
        <v>0</v>
      </c>
      <c r="O56" s="17">
        <f t="shared" si="5"/>
        <v>0</v>
      </c>
      <c r="P56" s="17">
        <f t="shared" si="5"/>
        <v>0</v>
      </c>
      <c r="Q56" s="17">
        <f t="shared" si="5"/>
        <v>0</v>
      </c>
      <c r="R56" s="17">
        <f t="shared" si="5"/>
        <v>0</v>
      </c>
      <c r="S56" s="17">
        <f t="shared" si="5"/>
        <v>0</v>
      </c>
      <c r="T56" s="17">
        <f t="shared" si="5"/>
        <v>0</v>
      </c>
      <c r="U56" s="17">
        <f t="shared" si="5"/>
        <v>0</v>
      </c>
      <c r="V56" s="17">
        <f t="shared" si="5"/>
        <v>0</v>
      </c>
      <c r="W56" s="17">
        <f t="shared" si="5"/>
        <v>0</v>
      </c>
      <c r="X56" s="17">
        <f t="shared" si="5"/>
        <v>0</v>
      </c>
      <c r="Y56" s="18">
        <f t="shared" si="4"/>
        <v>0</v>
      </c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</row>
    <row r="57" spans="1:35" ht="16.5" thickBot="1">
      <c r="A57" s="216"/>
      <c r="B57" s="19" t="s">
        <v>12</v>
      </c>
      <c r="C57" s="17">
        <f t="shared" si="5"/>
        <v>0</v>
      </c>
      <c r="D57" s="17">
        <f t="shared" si="5"/>
        <v>0</v>
      </c>
      <c r="E57" s="17">
        <f t="shared" si="5"/>
        <v>0</v>
      </c>
      <c r="F57" s="17">
        <f t="shared" si="5"/>
        <v>0</v>
      </c>
      <c r="G57" s="17">
        <f t="shared" si="5"/>
        <v>0</v>
      </c>
      <c r="H57" s="17">
        <f t="shared" si="5"/>
        <v>0</v>
      </c>
      <c r="I57" s="17">
        <f t="shared" si="5"/>
        <v>0</v>
      </c>
      <c r="J57" s="17">
        <f t="shared" si="5"/>
        <v>0</v>
      </c>
      <c r="K57" s="17">
        <f t="shared" si="5"/>
        <v>0</v>
      </c>
      <c r="L57" s="17">
        <f t="shared" si="5"/>
        <v>0</v>
      </c>
      <c r="M57" s="17">
        <f t="shared" si="5"/>
        <v>0</v>
      </c>
      <c r="N57" s="17">
        <f t="shared" si="5"/>
        <v>0</v>
      </c>
      <c r="O57" s="17">
        <f t="shared" si="5"/>
        <v>0</v>
      </c>
      <c r="P57" s="17">
        <f t="shared" si="5"/>
        <v>0</v>
      </c>
      <c r="Q57" s="17">
        <f t="shared" si="5"/>
        <v>0</v>
      </c>
      <c r="R57" s="17">
        <f t="shared" si="5"/>
        <v>0</v>
      </c>
      <c r="S57" s="17">
        <f t="shared" si="5"/>
        <v>0</v>
      </c>
      <c r="T57" s="17">
        <f t="shared" si="5"/>
        <v>0</v>
      </c>
      <c r="U57" s="17">
        <f t="shared" si="5"/>
        <v>0</v>
      </c>
      <c r="V57" s="17">
        <f t="shared" si="5"/>
        <v>0</v>
      </c>
      <c r="W57" s="17">
        <f t="shared" si="5"/>
        <v>0</v>
      </c>
      <c r="X57" s="17">
        <f t="shared" si="5"/>
        <v>0</v>
      </c>
      <c r="Y57" s="18">
        <f t="shared" si="4"/>
        <v>0</v>
      </c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</row>
    <row r="58" spans="1:35" ht="16.5" thickBot="1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</row>
    <row r="59" spans="1:35" ht="31.5" customHeight="1" thickBot="1">
      <c r="A59" s="217" t="s">
        <v>83</v>
      </c>
      <c r="B59" s="218"/>
      <c r="C59" s="218"/>
      <c r="D59" s="218"/>
      <c r="E59" s="218"/>
      <c r="F59" s="218"/>
      <c r="G59" s="218"/>
      <c r="H59" s="218"/>
      <c r="I59" s="218"/>
      <c r="J59" s="218"/>
      <c r="K59" s="219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</row>
    <row r="60" spans="1:35" ht="105" customHeight="1">
      <c r="A60" s="3" t="s">
        <v>2</v>
      </c>
      <c r="B60" s="22" t="s">
        <v>84</v>
      </c>
      <c r="C60" s="22" t="s">
        <v>85</v>
      </c>
      <c r="D60" s="22" t="s">
        <v>86</v>
      </c>
      <c r="E60" s="105" t="s">
        <v>87</v>
      </c>
      <c r="F60" s="22" t="s">
        <v>88</v>
      </c>
      <c r="G60" s="22" t="s">
        <v>89</v>
      </c>
      <c r="H60" s="22" t="s">
        <v>90</v>
      </c>
      <c r="I60" s="22" t="s">
        <v>91</v>
      </c>
      <c r="J60" s="22" t="s">
        <v>92</v>
      </c>
      <c r="K60" s="23" t="s">
        <v>93</v>
      </c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</row>
    <row r="61" spans="1:35" ht="32.25" customHeight="1">
      <c r="A61" s="215" t="s">
        <v>5</v>
      </c>
      <c r="B61" s="17" t="s">
        <v>74</v>
      </c>
      <c r="C61" s="158"/>
      <c r="D61" s="158"/>
      <c r="E61" s="158"/>
      <c r="F61" s="158"/>
      <c r="G61" s="158"/>
      <c r="H61" s="158"/>
      <c r="I61" s="158"/>
      <c r="J61" s="158"/>
      <c r="K61" s="158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</row>
    <row r="62" spans="1:35" ht="41.25" customHeight="1">
      <c r="A62" s="188"/>
      <c r="B62" s="17" t="s">
        <v>94</v>
      </c>
      <c r="C62" s="158"/>
      <c r="D62" s="158"/>
      <c r="E62" s="158"/>
      <c r="F62" s="164"/>
      <c r="G62" s="164"/>
      <c r="H62" s="158"/>
      <c r="I62" s="164"/>
      <c r="J62" s="158"/>
      <c r="K62" s="158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</row>
    <row r="63" spans="1:35" ht="32.25" customHeight="1">
      <c r="A63" s="189"/>
      <c r="B63" s="17" t="s">
        <v>95</v>
      </c>
      <c r="C63" s="158"/>
      <c r="D63" s="158"/>
      <c r="E63" s="158"/>
      <c r="F63" s="165"/>
      <c r="G63" s="165"/>
      <c r="H63" s="158"/>
      <c r="I63" s="165"/>
      <c r="J63" s="158"/>
      <c r="K63" s="158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</row>
    <row r="64" spans="1:35">
      <c r="A64" s="215" t="s">
        <v>6</v>
      </c>
      <c r="B64" s="17" t="s">
        <v>74</v>
      </c>
      <c r="C64" s="158"/>
      <c r="D64" s="158"/>
      <c r="E64" s="158"/>
      <c r="F64" s="158"/>
      <c r="G64" s="158"/>
      <c r="H64" s="158"/>
      <c r="I64" s="158"/>
      <c r="J64" s="158"/>
      <c r="K64" s="158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</row>
    <row r="65" spans="1:35" ht="42.75" customHeight="1">
      <c r="A65" s="188"/>
      <c r="B65" s="17" t="s">
        <v>94</v>
      </c>
      <c r="C65" s="158"/>
      <c r="D65" s="158"/>
      <c r="E65" s="158"/>
      <c r="F65" s="165"/>
      <c r="G65" s="165"/>
      <c r="H65" s="158"/>
      <c r="I65" s="165"/>
      <c r="J65" s="158"/>
      <c r="K65" s="158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</row>
    <row r="66" spans="1:35" ht="37.9" customHeight="1" thickBot="1">
      <c r="A66" s="216"/>
      <c r="B66" s="19" t="s">
        <v>95</v>
      </c>
      <c r="C66" s="158"/>
      <c r="D66" s="158"/>
      <c r="E66" s="158"/>
      <c r="F66" s="166"/>
      <c r="G66" s="166"/>
      <c r="H66" s="158"/>
      <c r="I66" s="166"/>
      <c r="J66" s="158"/>
      <c r="K66" s="158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</row>
    <row r="67" spans="1:3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</row>
    <row r="68" spans="1:35" ht="16.5" thickBot="1">
      <c r="A68" s="234" t="s">
        <v>96</v>
      </c>
      <c r="B68" s="235"/>
      <c r="C68" s="235"/>
      <c r="D68" s="235"/>
      <c r="E68" s="235"/>
      <c r="F68" s="235"/>
      <c r="G68" s="235"/>
      <c r="H68" s="235"/>
      <c r="I68" s="235"/>
      <c r="J68" s="235"/>
      <c r="K68" s="235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</row>
    <row r="69" spans="1:35" ht="32.25" thickBot="1">
      <c r="A69" s="152" t="s">
        <v>2</v>
      </c>
      <c r="B69" s="153" t="s">
        <v>97</v>
      </c>
      <c r="C69" s="26" t="s">
        <v>38</v>
      </c>
      <c r="D69" s="27" t="s">
        <v>39</v>
      </c>
      <c r="E69" s="27" t="s">
        <v>40</v>
      </c>
      <c r="F69" s="27" t="s">
        <v>41</v>
      </c>
      <c r="G69" s="27" t="s">
        <v>98</v>
      </c>
      <c r="H69" s="27" t="s">
        <v>43</v>
      </c>
      <c r="I69" s="27" t="s">
        <v>44</v>
      </c>
      <c r="J69" s="28" t="s">
        <v>45</v>
      </c>
      <c r="K69" s="28" t="s">
        <v>276</v>
      </c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</row>
    <row r="70" spans="1:35" ht="28.5" customHeight="1">
      <c r="A70" s="236" t="s">
        <v>5</v>
      </c>
      <c r="B70" s="29" t="s">
        <v>99</v>
      </c>
      <c r="C70" s="158"/>
      <c r="D70" s="158"/>
      <c r="E70" s="158"/>
      <c r="F70" s="158"/>
      <c r="G70" s="158"/>
      <c r="H70" s="158"/>
      <c r="I70" s="158"/>
      <c r="J70" s="158"/>
      <c r="K70" s="158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</row>
    <row r="71" spans="1:35" ht="31.5">
      <c r="A71" s="237"/>
      <c r="B71" s="30" t="s">
        <v>100</v>
      </c>
      <c r="C71" s="158"/>
      <c r="D71" s="158"/>
      <c r="E71" s="158"/>
      <c r="F71" s="158"/>
      <c r="G71" s="158"/>
      <c r="H71" s="158"/>
      <c r="I71" s="158"/>
      <c r="J71" s="158"/>
      <c r="K71" s="158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</row>
    <row r="72" spans="1:35" ht="31.5">
      <c r="A72" s="237"/>
      <c r="B72" s="30" t="s">
        <v>101</v>
      </c>
      <c r="C72" s="158"/>
      <c r="D72" s="158"/>
      <c r="E72" s="158"/>
      <c r="F72" s="158"/>
      <c r="G72" s="158"/>
      <c r="H72" s="158"/>
      <c r="I72" s="158"/>
      <c r="J72" s="158"/>
      <c r="K72" s="158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</row>
    <row r="73" spans="1:35" ht="31.5">
      <c r="A73" s="237"/>
      <c r="B73" s="30" t="s">
        <v>102</v>
      </c>
      <c r="C73" s="158"/>
      <c r="D73" s="158"/>
      <c r="E73" s="158"/>
      <c r="F73" s="158"/>
      <c r="G73" s="158"/>
      <c r="H73" s="158"/>
      <c r="I73" s="158"/>
      <c r="J73" s="158"/>
      <c r="K73" s="158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</row>
    <row r="74" spans="1:35" ht="30" customHeight="1" thickBot="1">
      <c r="A74" s="238"/>
      <c r="B74" s="31" t="s">
        <v>93</v>
      </c>
      <c r="C74" s="158"/>
      <c r="D74" s="158"/>
      <c r="E74" s="158"/>
      <c r="F74" s="158"/>
      <c r="G74" s="158"/>
      <c r="H74" s="158"/>
      <c r="I74" s="158"/>
      <c r="J74" s="158"/>
      <c r="K74" s="158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</row>
    <row r="75" spans="1:35" ht="31.5" customHeight="1">
      <c r="A75" s="236" t="s">
        <v>6</v>
      </c>
      <c r="B75" s="32" t="s">
        <v>99</v>
      </c>
      <c r="C75" s="158"/>
      <c r="D75" s="158"/>
      <c r="E75" s="158"/>
      <c r="F75" s="158"/>
      <c r="G75" s="158"/>
      <c r="H75" s="158"/>
      <c r="I75" s="158"/>
      <c r="J75" s="158"/>
      <c r="K75" s="158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</row>
    <row r="76" spans="1:35" ht="31.5">
      <c r="A76" s="237"/>
      <c r="B76" s="30" t="s">
        <v>100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</row>
    <row r="77" spans="1:35" ht="31.5">
      <c r="A77" s="237"/>
      <c r="B77" s="30" t="s">
        <v>101</v>
      </c>
      <c r="C77" s="158"/>
      <c r="D77" s="158"/>
      <c r="E77" s="158"/>
      <c r="F77" s="158"/>
      <c r="G77" s="158"/>
      <c r="H77" s="158"/>
      <c r="I77" s="158"/>
      <c r="J77" s="158"/>
      <c r="K77" s="158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</row>
    <row r="78" spans="1:35" ht="31.5">
      <c r="A78" s="237"/>
      <c r="B78" s="30" t="s">
        <v>102</v>
      </c>
      <c r="C78" s="158"/>
      <c r="D78" s="158"/>
      <c r="E78" s="158"/>
      <c r="F78" s="158"/>
      <c r="G78" s="158"/>
      <c r="H78" s="158"/>
      <c r="I78" s="158"/>
      <c r="J78" s="158"/>
      <c r="K78" s="158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</row>
    <row r="79" spans="1:35" ht="33.75" customHeight="1" thickBot="1">
      <c r="A79" s="238"/>
      <c r="B79" s="31" t="s">
        <v>93</v>
      </c>
      <c r="C79" s="158"/>
      <c r="D79" s="158"/>
      <c r="E79" s="158"/>
      <c r="F79" s="158"/>
      <c r="G79" s="158"/>
      <c r="H79" s="158"/>
      <c r="I79" s="158"/>
      <c r="J79" s="158"/>
      <c r="K79" s="158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</row>
    <row r="80" spans="1:35" ht="16.5" thickBot="1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</row>
    <row r="81" spans="1:35" ht="24.95" customHeight="1">
      <c r="A81" s="239" t="s">
        <v>219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1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</row>
    <row r="82" spans="1:35" ht="24.95" customHeight="1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4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</row>
    <row r="83" spans="1:35" ht="24.95" customHeight="1" thickBot="1">
      <c r="A83" s="245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  <c r="N83" s="247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</row>
    <row r="84" spans="1:35" ht="24.9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</row>
    <row r="85" spans="1:35">
      <c r="A85" s="228" t="s">
        <v>103</v>
      </c>
      <c r="B85" s="229"/>
      <c r="C85" s="229"/>
      <c r="D85" s="229"/>
      <c r="E85" s="230"/>
      <c r="F85" s="145">
        <f>(E38+D38)-SUM(F38:K38)</f>
        <v>0</v>
      </c>
      <c r="G85" s="146"/>
      <c r="H85" s="231" t="s">
        <v>104</v>
      </c>
      <c r="I85" s="232"/>
      <c r="J85" s="232"/>
      <c r="K85" s="232"/>
      <c r="L85" s="233"/>
      <c r="M85" s="145">
        <f>(C52+C53)-SUM(C61:K61)</f>
        <v>0</v>
      </c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</row>
    <row r="86" spans="1:35">
      <c r="A86" s="228" t="s">
        <v>105</v>
      </c>
      <c r="B86" s="229"/>
      <c r="C86" s="229"/>
      <c r="D86" s="229"/>
      <c r="E86" s="230"/>
      <c r="F86" s="145">
        <f>(E39+D39)-SUM(F39:K39)</f>
        <v>0</v>
      </c>
      <c r="G86" s="146"/>
      <c r="H86" s="231" t="s">
        <v>106</v>
      </c>
      <c r="I86" s="232"/>
      <c r="J86" s="232"/>
      <c r="K86" s="232"/>
      <c r="L86" s="233"/>
      <c r="M86" s="145">
        <f>(C54+C55)-SUM(C64:K64)</f>
        <v>0</v>
      </c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</row>
    <row r="87" spans="1:35">
      <c r="A87" s="228" t="s">
        <v>107</v>
      </c>
      <c r="B87" s="229"/>
      <c r="C87" s="229"/>
      <c r="D87" s="229"/>
      <c r="E87" s="230"/>
      <c r="F87" s="145">
        <f>(E38+D38)-SUM(L38:T38)</f>
        <v>0</v>
      </c>
      <c r="G87" s="146"/>
      <c r="H87" s="231" t="s">
        <v>108</v>
      </c>
      <c r="I87" s="232"/>
      <c r="J87" s="232"/>
      <c r="K87" s="232"/>
      <c r="L87" s="233"/>
      <c r="M87" s="145">
        <f>(D52+D53)-SUM(C62:K62)</f>
        <v>0</v>
      </c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</row>
    <row r="88" spans="1:35">
      <c r="A88" s="228" t="s">
        <v>109</v>
      </c>
      <c r="B88" s="229"/>
      <c r="C88" s="229"/>
      <c r="D88" s="229"/>
      <c r="E88" s="230"/>
      <c r="F88" s="145">
        <f>(E39+D39)-SUM(L39:T39)</f>
        <v>0</v>
      </c>
      <c r="G88" s="146"/>
      <c r="H88" s="231" t="s">
        <v>110</v>
      </c>
      <c r="I88" s="232"/>
      <c r="J88" s="232"/>
      <c r="K88" s="232"/>
      <c r="L88" s="233"/>
      <c r="M88" s="145">
        <f>(D54+D55)-SUM(C65:K65)</f>
        <v>0</v>
      </c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</row>
    <row r="89" spans="1:35">
      <c r="A89" s="228" t="s">
        <v>111</v>
      </c>
      <c r="B89" s="229"/>
      <c r="C89" s="229"/>
      <c r="D89" s="229"/>
      <c r="E89" s="230"/>
      <c r="F89" s="145">
        <f>(E38+D38)-(B44+D44+F44+H44+J44+L44+N44+P44+R44+U44+W44+Y44)</f>
        <v>0</v>
      </c>
      <c r="G89" s="146"/>
      <c r="H89" s="231" t="s">
        <v>112</v>
      </c>
      <c r="I89" s="232"/>
      <c r="J89" s="232"/>
      <c r="K89" s="232"/>
      <c r="L89" s="233"/>
      <c r="M89" s="145">
        <f>(E52+E53)-SUM(C63:K63)</f>
        <v>0</v>
      </c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</row>
    <row r="90" spans="1:35">
      <c r="A90" s="228" t="s">
        <v>113</v>
      </c>
      <c r="B90" s="229"/>
      <c r="C90" s="229"/>
      <c r="D90" s="229"/>
      <c r="E90" s="230"/>
      <c r="F90" s="145">
        <f>(E39+D39)-(C44+E44+G44+I44+K44+M44+O44+Q44+S44+V44+X44+Z44)</f>
        <v>0</v>
      </c>
      <c r="G90" s="146"/>
      <c r="H90" s="231" t="s">
        <v>114</v>
      </c>
      <c r="I90" s="232"/>
      <c r="J90" s="232"/>
      <c r="K90" s="232"/>
      <c r="L90" s="233"/>
      <c r="M90" s="145">
        <f>(E54+E55)-SUM(C66:K66)</f>
        <v>0</v>
      </c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</row>
    <row r="91" spans="1:35">
      <c r="A91" s="228" t="s">
        <v>115</v>
      </c>
      <c r="B91" s="229"/>
      <c r="C91" s="229"/>
      <c r="D91" s="229"/>
      <c r="E91" s="230"/>
      <c r="F91" s="145">
        <f>SUM(C52:D53)-(B45+D45+F45+H45+J45+L45+N45+P45+R45+U45+W45+Y45)</f>
        <v>0</v>
      </c>
      <c r="G91" s="146"/>
      <c r="H91" s="231" t="s">
        <v>171</v>
      </c>
      <c r="I91" s="232"/>
      <c r="J91" s="232"/>
      <c r="K91" s="232"/>
      <c r="L91" s="233"/>
      <c r="M91" s="145" t="str">
        <f>IF(D38=(F38+H38+J38),"درست","غلط")</f>
        <v>درست</v>
      </c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</row>
    <row r="92" spans="1:35">
      <c r="A92" s="228" t="s">
        <v>116</v>
      </c>
      <c r="B92" s="229"/>
      <c r="C92" s="229"/>
      <c r="D92" s="229"/>
      <c r="E92" s="230"/>
      <c r="F92" s="145">
        <f>SUM(C54:D55)-(C45+E45+G45+I45+K45+M45+O45+Q45+S45+V45+X45+Z45)</f>
        <v>0</v>
      </c>
      <c r="G92" s="146"/>
      <c r="H92" s="231" t="s">
        <v>172</v>
      </c>
      <c r="I92" s="232"/>
      <c r="J92" s="232"/>
      <c r="K92" s="232"/>
      <c r="L92" s="233"/>
      <c r="M92" s="145" t="str">
        <f>IF(D39=(F39+H39+J39),"درست","غلط")</f>
        <v>درست</v>
      </c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</row>
    <row r="93" spans="1:35">
      <c r="A93" s="228" t="s">
        <v>117</v>
      </c>
      <c r="B93" s="229"/>
      <c r="C93" s="229"/>
      <c r="D93" s="229"/>
      <c r="E93" s="230"/>
      <c r="F93" s="145">
        <f>(E52+E53)-(B46+D46+F46+H46+J46+L46+N46+P46+R46+U46+W46+Y46)</f>
        <v>0</v>
      </c>
      <c r="G93" s="146"/>
      <c r="H93" s="231" t="s">
        <v>173</v>
      </c>
      <c r="I93" s="232"/>
      <c r="J93" s="232"/>
      <c r="K93" s="232"/>
      <c r="L93" s="233"/>
      <c r="M93" s="145" t="str">
        <f>IF(E38=(G38+I38+K38),"درست","غلط")</f>
        <v>درست</v>
      </c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</row>
    <row r="94" spans="1:35">
      <c r="A94" s="228" t="s">
        <v>118</v>
      </c>
      <c r="B94" s="229"/>
      <c r="C94" s="229"/>
      <c r="D94" s="229"/>
      <c r="E94" s="230"/>
      <c r="F94" s="145">
        <f>(E55+E54)-(C46+E46+G46+I46+K46+M46+O46+Q46+S46+V46+X46+Z46)</f>
        <v>0</v>
      </c>
      <c r="G94" s="146"/>
      <c r="H94" s="231" t="s">
        <v>174</v>
      </c>
      <c r="I94" s="232"/>
      <c r="J94" s="232"/>
      <c r="K94" s="232"/>
      <c r="L94" s="233"/>
      <c r="M94" s="145" t="str">
        <f>IF(E39=(G39+I39+K39),"درست","غلط")</f>
        <v>درست</v>
      </c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</row>
    <row r="95" spans="1:35">
      <c r="A95" s="228" t="s">
        <v>119</v>
      </c>
      <c r="B95" s="229"/>
      <c r="C95" s="229"/>
      <c r="D95" s="229"/>
      <c r="E95" s="230"/>
      <c r="F95" s="145">
        <f>SUM(F52:X53)-(B47+D47+F47+H47+J47+L47+N47+P47+R47+U47+W47+Y47)</f>
        <v>0</v>
      </c>
      <c r="G95" s="146"/>
      <c r="H95" s="231" t="s">
        <v>175</v>
      </c>
      <c r="I95" s="232"/>
      <c r="J95" s="232"/>
      <c r="K95" s="232"/>
      <c r="L95" s="233"/>
      <c r="M95" s="145">
        <f>(U38+V38+W38+X38+X39+W39+V39+U39)-((D38+E38+E39+D39)+((B38+C38+C39+B39)-N102))</f>
        <v>0</v>
      </c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</row>
    <row r="96" spans="1:35">
      <c r="A96" s="228" t="s">
        <v>120</v>
      </c>
      <c r="B96" s="229"/>
      <c r="C96" s="229"/>
      <c r="D96" s="229"/>
      <c r="E96" s="230"/>
      <c r="F96" s="145">
        <f>SUM(F54:X55)-(C47+E47+G47+I47+K47+M47+O47+Q47+S47+V47+X47+Z47)</f>
        <v>0</v>
      </c>
      <c r="G96" s="146"/>
      <c r="H96" s="231" t="s">
        <v>272</v>
      </c>
      <c r="I96" s="232"/>
      <c r="J96" s="232"/>
      <c r="K96" s="232"/>
      <c r="L96" s="233"/>
      <c r="M96" s="145">
        <f>(Y38+Z38+Y39+Z39)- (U38+V38+W38+X38+U39+V39+W39+X39)</f>
        <v>0</v>
      </c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</row>
    <row r="97" spans="1:35">
      <c r="A97" s="146"/>
      <c r="B97" s="146"/>
      <c r="C97" s="146"/>
      <c r="D97" s="146"/>
      <c r="E97" s="146"/>
      <c r="F97" s="146"/>
      <c r="G97" s="146"/>
      <c r="H97" s="231" t="s">
        <v>266</v>
      </c>
      <c r="I97" s="232"/>
      <c r="J97" s="232"/>
      <c r="K97" s="232"/>
      <c r="L97" s="233"/>
      <c r="M97" s="145">
        <f>(Y38+Z38+Y39+Z39)-((D38+E38+E39+D39)+((B38+C38+C39+B39)-N102))</f>
        <v>0</v>
      </c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</row>
    <row r="98" spans="1:3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</row>
    <row r="99" spans="1:3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</row>
    <row r="100" spans="1:3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</row>
    <row r="101" spans="1:3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</row>
    <row r="102" spans="1:35">
      <c r="A102" s="248" t="s">
        <v>121</v>
      </c>
      <c r="B102" s="248"/>
      <c r="C102" s="248"/>
      <c r="D102" s="248"/>
      <c r="E102" s="248"/>
      <c r="F102" s="248"/>
      <c r="G102" s="140">
        <f>H32+I32</f>
        <v>0</v>
      </c>
      <c r="H102" s="249" t="s">
        <v>122</v>
      </c>
      <c r="I102" s="250"/>
      <c r="J102" s="250"/>
      <c r="K102" s="250"/>
      <c r="L102" s="250"/>
      <c r="M102" s="251"/>
      <c r="N102" s="33">
        <f>SUM(B38:E39)-SUM(U38:X39)</f>
        <v>0</v>
      </c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</row>
    <row r="103" spans="1:35">
      <c r="A103" s="252" t="s">
        <v>123</v>
      </c>
      <c r="B103" s="252"/>
      <c r="C103" s="252"/>
      <c r="D103" s="252"/>
      <c r="E103" s="252"/>
      <c r="F103" s="252"/>
      <c r="G103" s="132">
        <f>B4+B5</f>
        <v>0</v>
      </c>
      <c r="H103" s="249" t="s">
        <v>124</v>
      </c>
      <c r="I103" s="250"/>
      <c r="J103" s="250"/>
      <c r="K103" s="250"/>
      <c r="L103" s="250"/>
      <c r="M103" s="251"/>
      <c r="N103" s="34" t="e">
        <f>(SUM(B38:E39)-SUM(U38:X39))*100/SUM(U38:X39)</f>
        <v>#DIV/0!</v>
      </c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</row>
    <row r="104" spans="1:35">
      <c r="A104" s="252" t="s">
        <v>125</v>
      </c>
      <c r="B104" s="252"/>
      <c r="C104" s="252"/>
      <c r="D104" s="252"/>
      <c r="E104" s="252"/>
      <c r="F104" s="252"/>
      <c r="G104" s="131" t="e">
        <f>G102/G103</f>
        <v>#DIV/0!</v>
      </c>
      <c r="H104" s="253" t="s">
        <v>126</v>
      </c>
      <c r="I104" s="253"/>
      <c r="J104" s="253"/>
      <c r="K104" s="253"/>
      <c r="L104" s="253"/>
      <c r="M104" s="253"/>
      <c r="N104" s="34" t="e">
        <f>SUM(B38:C39)/SUM(B38:E39)%</f>
        <v>#DIV/0!</v>
      </c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</row>
    <row r="105" spans="1:35">
      <c r="A105" s="252" t="s">
        <v>127</v>
      </c>
      <c r="B105" s="252"/>
      <c r="C105" s="252"/>
      <c r="D105" s="252"/>
      <c r="E105" s="252"/>
      <c r="F105" s="252"/>
      <c r="G105" s="131" t="e">
        <f>(I11+H11+H10+I10)*100/G102</f>
        <v>#DIV/0!</v>
      </c>
      <c r="H105" s="249" t="s">
        <v>128</v>
      </c>
      <c r="I105" s="250"/>
      <c r="J105" s="250"/>
      <c r="K105" s="250"/>
      <c r="L105" s="250"/>
      <c r="M105" s="251"/>
      <c r="N105" s="35" t="e">
        <f>SUM(H38:I39)/SUM(F38:I39)%</f>
        <v>#DIV/0!</v>
      </c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</row>
    <row r="106" spans="1:35">
      <c r="A106" s="252" t="s">
        <v>129</v>
      </c>
      <c r="B106" s="252"/>
      <c r="C106" s="252"/>
      <c r="D106" s="252"/>
      <c r="E106" s="252"/>
      <c r="F106" s="252"/>
      <c r="G106" s="131" t="e">
        <f>(SUM(H10:J12))*100/G102</f>
        <v>#DIV/0!</v>
      </c>
      <c r="H106" s="253" t="s">
        <v>130</v>
      </c>
      <c r="I106" s="253"/>
      <c r="J106" s="253"/>
      <c r="K106" s="253"/>
      <c r="L106" s="253"/>
      <c r="M106" s="253"/>
      <c r="N106" s="35" t="e">
        <f>SUM(F38:G39)/SUM(F38:I39)%</f>
        <v>#DIV/0!</v>
      </c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</row>
    <row r="107" spans="1:35">
      <c r="A107" s="252" t="s">
        <v>131</v>
      </c>
      <c r="B107" s="252"/>
      <c r="C107" s="252"/>
      <c r="D107" s="252"/>
      <c r="E107" s="252"/>
      <c r="F107" s="252"/>
      <c r="G107" s="131" t="e">
        <f>(H10+I10+H11+I11+H12+I12+H13+I13+H14+I14+H15+I15)*100/G102</f>
        <v>#DIV/0!</v>
      </c>
      <c r="H107" s="253" t="s">
        <v>132</v>
      </c>
      <c r="I107" s="253"/>
      <c r="J107" s="253"/>
      <c r="K107" s="253"/>
      <c r="L107" s="253"/>
      <c r="M107" s="253"/>
      <c r="N107" s="34" t="e">
        <f>SUM(F38:I39)/SUM(D38:E39)%</f>
        <v>#DIV/0!</v>
      </c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</row>
    <row r="108" spans="1:35">
      <c r="A108" s="252" t="s">
        <v>133</v>
      </c>
      <c r="B108" s="252"/>
      <c r="C108" s="252"/>
      <c r="D108" s="252"/>
      <c r="E108" s="252"/>
      <c r="F108" s="252"/>
      <c r="G108" s="131" t="e">
        <f>(H16+H17+H18+H19+H20+H21+H22+H23+H24+H25+H26+I26+I25+I24+I23+I22+I21+I20+I19+I18+I17+I16)*100/G102</f>
        <v>#DIV/0!</v>
      </c>
      <c r="H108" s="253" t="s">
        <v>134</v>
      </c>
      <c r="I108" s="253"/>
      <c r="J108" s="253"/>
      <c r="K108" s="253"/>
      <c r="L108" s="253"/>
      <c r="M108" s="253"/>
      <c r="N108" s="34" t="e">
        <f>SUM(U38:U39)*100/SUM(U38:X39)</f>
        <v>#DIV/0!</v>
      </c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</row>
    <row r="109" spans="1:35">
      <c r="A109" s="252" t="s">
        <v>135</v>
      </c>
      <c r="B109" s="252"/>
      <c r="C109" s="252"/>
      <c r="D109" s="252"/>
      <c r="E109" s="252"/>
      <c r="F109" s="252"/>
      <c r="G109" s="131" t="e">
        <f>SUM(H27:I31)*100/G102</f>
        <v>#DIV/0!</v>
      </c>
      <c r="H109" s="253" t="s">
        <v>136</v>
      </c>
      <c r="I109" s="253"/>
      <c r="J109" s="253"/>
      <c r="K109" s="253"/>
      <c r="L109" s="253"/>
      <c r="M109" s="253"/>
      <c r="N109" s="34" t="e">
        <f>SUM(X38:X39)*100/SUM(U38:X39)</f>
        <v>#DIV/0!</v>
      </c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</row>
    <row r="110" spans="1:35" ht="16.5" thickBot="1">
      <c r="A110" s="252" t="s">
        <v>137</v>
      </c>
      <c r="B110" s="252"/>
      <c r="C110" s="252"/>
      <c r="D110" s="252"/>
      <c r="E110" s="252"/>
      <c r="F110" s="252"/>
      <c r="G110" s="131" t="e">
        <f>(G109+G107)*100/G108</f>
        <v>#DIV/0!</v>
      </c>
      <c r="H110" s="258" t="s">
        <v>138</v>
      </c>
      <c r="I110" s="258"/>
      <c r="J110" s="258"/>
      <c r="K110" s="258"/>
      <c r="L110" s="258"/>
      <c r="M110" s="258"/>
      <c r="N110" s="36" t="e">
        <f>(C4+C5)*100/(B4+B5)</f>
        <v>#DIV/0!</v>
      </c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</row>
    <row r="111" spans="1:35">
      <c r="A111" s="252" t="s">
        <v>139</v>
      </c>
      <c r="B111" s="252"/>
      <c r="C111" s="252"/>
      <c r="D111" s="252"/>
      <c r="E111" s="252"/>
      <c r="F111" s="252"/>
      <c r="G111" s="131" t="e">
        <f t="shared" ref="G111:G120" si="6">J15*100/I15</f>
        <v>#DIV/0!</v>
      </c>
      <c r="H111" s="254" t="s">
        <v>140</v>
      </c>
      <c r="I111" s="255"/>
      <c r="J111" s="255"/>
      <c r="K111" s="255"/>
      <c r="L111" s="255"/>
      <c r="M111" s="255"/>
      <c r="N111" s="279" t="s">
        <v>204</v>
      </c>
      <c r="O111" s="172" t="s">
        <v>11</v>
      </c>
      <c r="P111" s="172" t="s">
        <v>12</v>
      </c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</row>
    <row r="112" spans="1:35">
      <c r="A112" s="252" t="s">
        <v>267</v>
      </c>
      <c r="B112" s="252"/>
      <c r="C112" s="252"/>
      <c r="D112" s="252"/>
      <c r="E112" s="252"/>
      <c r="F112" s="252"/>
      <c r="G112" s="131" t="e">
        <f t="shared" si="6"/>
        <v>#DIV/0!</v>
      </c>
      <c r="H112" s="256"/>
      <c r="I112" s="257"/>
      <c r="J112" s="257"/>
      <c r="K112" s="257"/>
      <c r="L112" s="257"/>
      <c r="M112" s="257"/>
      <c r="N112" s="280"/>
      <c r="O112" s="173"/>
      <c r="P112" s="173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</row>
    <row r="113" spans="1:35">
      <c r="A113" s="252" t="s">
        <v>268</v>
      </c>
      <c r="B113" s="252"/>
      <c r="C113" s="252"/>
      <c r="D113" s="252"/>
      <c r="E113" s="252"/>
      <c r="F113" s="252"/>
      <c r="G113" s="131" t="e">
        <f t="shared" si="6"/>
        <v>#DIV/0!</v>
      </c>
      <c r="H113" s="259" t="s">
        <v>141</v>
      </c>
      <c r="I113" s="259"/>
      <c r="J113" s="259"/>
      <c r="K113" s="259"/>
      <c r="L113" s="259"/>
      <c r="M113" s="259"/>
      <c r="N113" s="133" t="e">
        <f>SUM(Y56:Y57)/SUM(H32:I32)*1000</f>
        <v>#DIV/0!</v>
      </c>
      <c r="O113" s="131" t="e">
        <f>(Y56/H32)*1000</f>
        <v>#DIV/0!</v>
      </c>
      <c r="P113" s="131" t="e">
        <f>Y57/I32*1000</f>
        <v>#DIV/0!</v>
      </c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</row>
    <row r="114" spans="1:35">
      <c r="A114" s="252" t="s">
        <v>142</v>
      </c>
      <c r="B114" s="252"/>
      <c r="C114" s="252"/>
      <c r="D114" s="252"/>
      <c r="E114" s="252"/>
      <c r="F114" s="252"/>
      <c r="G114" s="131" t="e">
        <f t="shared" si="6"/>
        <v>#DIV/0!</v>
      </c>
      <c r="H114" s="252" t="s">
        <v>143</v>
      </c>
      <c r="I114" s="252"/>
      <c r="J114" s="252"/>
      <c r="K114" s="252"/>
      <c r="L114" s="252"/>
      <c r="M114" s="252"/>
      <c r="N114" s="134" t="e">
        <f>(C56+C57)*1000/SUM(D38:E39)</f>
        <v>#DIV/0!</v>
      </c>
      <c r="O114" s="131" t="e">
        <f>C56/SUM(D38:D39)*1000</f>
        <v>#DIV/0!</v>
      </c>
      <c r="P114" s="131" t="e">
        <f>C57/SUM(E38:E39)*1000</f>
        <v>#DIV/0!</v>
      </c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</row>
    <row r="115" spans="1:35">
      <c r="A115" s="252" t="s">
        <v>144</v>
      </c>
      <c r="B115" s="252"/>
      <c r="C115" s="252"/>
      <c r="D115" s="252"/>
      <c r="E115" s="252"/>
      <c r="F115" s="252"/>
      <c r="G115" s="131" t="e">
        <f t="shared" si="6"/>
        <v>#DIV/0!</v>
      </c>
      <c r="H115" s="252" t="s">
        <v>145</v>
      </c>
      <c r="I115" s="252"/>
      <c r="J115" s="252"/>
      <c r="K115" s="252"/>
      <c r="L115" s="252"/>
      <c r="M115" s="252"/>
      <c r="N115" s="134" t="e">
        <f>SUM(C56:D57)*1000/SUM(D38:E39)</f>
        <v>#DIV/0!</v>
      </c>
      <c r="O115" s="131" t="e">
        <f>SUM(C56:D56)/SUM(D38:D39)*1000</f>
        <v>#DIV/0!</v>
      </c>
      <c r="P115" s="131" t="e">
        <f>SUM(C57:D57)/SUM(E38:E39)*1000</f>
        <v>#DIV/0!</v>
      </c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</row>
    <row r="116" spans="1:35">
      <c r="A116" s="252" t="s">
        <v>146</v>
      </c>
      <c r="B116" s="252"/>
      <c r="C116" s="252"/>
      <c r="D116" s="252"/>
      <c r="E116" s="252"/>
      <c r="F116" s="252"/>
      <c r="G116" s="131" t="e">
        <f t="shared" si="6"/>
        <v>#DIV/0!</v>
      </c>
      <c r="H116" s="252" t="s">
        <v>147</v>
      </c>
      <c r="I116" s="252"/>
      <c r="J116" s="252"/>
      <c r="K116" s="252"/>
      <c r="L116" s="252"/>
      <c r="M116" s="252"/>
      <c r="N116" s="134" t="e">
        <f>SUM(C56:E57)*1000/SUM(D38:E39)</f>
        <v>#DIV/0!</v>
      </c>
      <c r="O116" s="131" t="e">
        <f>SUM(C56:E56)/SUM(D38:D39)*1000</f>
        <v>#DIV/0!</v>
      </c>
      <c r="P116" s="131" t="e">
        <f>SUM(C57:E57)/SUM(E38:E39)*1000</f>
        <v>#DIV/0!</v>
      </c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</row>
    <row r="117" spans="1:35">
      <c r="A117" s="252" t="s">
        <v>148</v>
      </c>
      <c r="B117" s="252"/>
      <c r="C117" s="252"/>
      <c r="D117" s="252"/>
      <c r="E117" s="252"/>
      <c r="F117" s="252"/>
      <c r="G117" s="131" t="e">
        <f t="shared" si="6"/>
        <v>#DIV/0!</v>
      </c>
      <c r="H117" s="252" t="s">
        <v>149</v>
      </c>
      <c r="I117" s="252"/>
      <c r="J117" s="252"/>
      <c r="K117" s="252"/>
      <c r="L117" s="252"/>
      <c r="M117" s="252"/>
      <c r="N117" s="134" t="e">
        <f>SUM(C56:E57)*1000/SUM(H10:I12)</f>
        <v>#DIV/0!</v>
      </c>
      <c r="O117" s="131" t="e">
        <f>SUM(C56:E56)/SUM(H10:H12)*1000</f>
        <v>#DIV/0!</v>
      </c>
      <c r="P117" s="131" t="e">
        <f>SUM(C57:E57)/SUM(I10:I12)*1000</f>
        <v>#DIV/0!</v>
      </c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</row>
    <row r="118" spans="1:35" ht="16.5" thickBot="1">
      <c r="A118" s="252" t="s">
        <v>150</v>
      </c>
      <c r="B118" s="252"/>
      <c r="C118" s="252"/>
      <c r="D118" s="252"/>
      <c r="E118" s="252"/>
      <c r="F118" s="252"/>
      <c r="G118" s="131" t="e">
        <f t="shared" si="6"/>
        <v>#DIV/0!</v>
      </c>
      <c r="H118" s="262" t="s">
        <v>151</v>
      </c>
      <c r="I118" s="262"/>
      <c r="J118" s="262"/>
      <c r="K118" s="262"/>
      <c r="L118" s="262"/>
      <c r="M118" s="262"/>
      <c r="N118" s="37" t="e">
        <f>SUM(C70:K79)*100000/SUM(D38:E39)</f>
        <v>#DIV/0!</v>
      </c>
      <c r="O118" s="50"/>
      <c r="P118" s="50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</row>
    <row r="119" spans="1:35">
      <c r="A119" s="252" t="s">
        <v>152</v>
      </c>
      <c r="B119" s="252"/>
      <c r="C119" s="252"/>
      <c r="D119" s="252"/>
      <c r="E119" s="252"/>
      <c r="F119" s="252"/>
      <c r="G119" s="131" t="e">
        <f t="shared" si="6"/>
        <v>#DIV/0!</v>
      </c>
      <c r="H119" s="260" t="s">
        <v>153</v>
      </c>
      <c r="I119" s="260"/>
      <c r="J119" s="260"/>
      <c r="K119" s="260"/>
      <c r="L119" s="260"/>
      <c r="M119" s="260"/>
      <c r="N119" s="260"/>
      <c r="O119" s="260"/>
      <c r="P119" s="260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</row>
    <row r="120" spans="1:35">
      <c r="A120" s="252" t="s">
        <v>285</v>
      </c>
      <c r="B120" s="252"/>
      <c r="C120" s="252"/>
      <c r="D120" s="252"/>
      <c r="E120" s="252"/>
      <c r="F120" s="252"/>
      <c r="G120" s="131" t="e">
        <f t="shared" si="6"/>
        <v>#DIV/0!</v>
      </c>
      <c r="H120" s="261"/>
      <c r="I120" s="261"/>
      <c r="J120" s="261"/>
      <c r="K120" s="261"/>
      <c r="L120" s="261"/>
      <c r="M120" s="261"/>
      <c r="N120" s="261"/>
      <c r="O120" s="261"/>
      <c r="P120" s="261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</row>
    <row r="121" spans="1:35">
      <c r="A121" s="252" t="s">
        <v>278</v>
      </c>
      <c r="B121" s="252"/>
      <c r="C121" s="252"/>
      <c r="D121" s="252"/>
      <c r="E121" s="252"/>
      <c r="F121" s="252"/>
      <c r="G121" s="131" t="e">
        <f>SUM(J15:J24)*100/SUM(I15:I24)</f>
        <v>#DIV/0!</v>
      </c>
      <c r="H121" s="259" t="s">
        <v>85</v>
      </c>
      <c r="I121" s="259"/>
      <c r="J121" s="259"/>
      <c r="K121" s="259"/>
      <c r="L121" s="259"/>
      <c r="M121" s="259"/>
      <c r="N121" s="133" t="e">
        <f>SUM(C$61:C$66)*1000/SUM($H$10:$I$12)</f>
        <v>#DIV/0!</v>
      </c>
      <c r="O121" s="51"/>
      <c r="P121" s="51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</row>
    <row r="122" spans="1:35">
      <c r="A122" s="252" t="s">
        <v>277</v>
      </c>
      <c r="B122" s="252"/>
      <c r="C122" s="252"/>
      <c r="D122" s="252"/>
      <c r="E122" s="252"/>
      <c r="F122" s="252"/>
      <c r="G122" s="131" t="e">
        <f>SUM(J16:J24)*100/SUM(I16:I24)</f>
        <v>#DIV/0!</v>
      </c>
      <c r="H122" s="252" t="s">
        <v>86</v>
      </c>
      <c r="I122" s="252"/>
      <c r="J122" s="252"/>
      <c r="K122" s="252"/>
      <c r="L122" s="252"/>
      <c r="M122" s="252"/>
      <c r="N122" s="133" t="e">
        <f>SUM(D$61:D$66)*1000/SUM($H$10:$I$12)</f>
        <v>#DIV/0!</v>
      </c>
      <c r="O122" s="48"/>
      <c r="P122" s="48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</row>
    <row r="123" spans="1:35">
      <c r="A123" s="252" t="s">
        <v>154</v>
      </c>
      <c r="B123" s="252"/>
      <c r="C123" s="252"/>
      <c r="D123" s="252"/>
      <c r="E123" s="252"/>
      <c r="F123" s="252"/>
      <c r="G123" s="131" t="e">
        <f>SUM(D38:E39)/SUM(H32:I32)*1000</f>
        <v>#DIV/0!</v>
      </c>
      <c r="H123" s="252" t="s">
        <v>155</v>
      </c>
      <c r="I123" s="252"/>
      <c r="J123" s="252"/>
      <c r="K123" s="252"/>
      <c r="L123" s="252"/>
      <c r="M123" s="252"/>
      <c r="N123" s="133" t="e">
        <f>SUM(E$61:E$66)*1000/SUM($H$10:$I$12)</f>
        <v>#DIV/0!</v>
      </c>
      <c r="O123" s="48"/>
      <c r="P123" s="48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</row>
    <row r="124" spans="1:35">
      <c r="A124" s="266" t="s">
        <v>156</v>
      </c>
      <c r="B124" s="266"/>
      <c r="C124" s="266"/>
      <c r="D124" s="266"/>
      <c r="E124" s="266"/>
      <c r="F124" s="266"/>
      <c r="G124" s="147" t="e">
        <f>(D38+E38+E39+D39)*1000/SUM(I15:I24)</f>
        <v>#DIV/0!</v>
      </c>
      <c r="H124" s="252" t="s">
        <v>157</v>
      </c>
      <c r="I124" s="252"/>
      <c r="J124" s="252"/>
      <c r="K124" s="252"/>
      <c r="L124" s="252"/>
      <c r="M124" s="252"/>
      <c r="N124" s="133" t="e">
        <f>SUM(F$61:F$66)*1000/SUM($H$10:$I$12)</f>
        <v>#DIV/0!</v>
      </c>
      <c r="O124" s="48"/>
      <c r="P124" s="48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</row>
    <row r="125" spans="1:35">
      <c r="A125" s="252" t="s">
        <v>158</v>
      </c>
      <c r="B125" s="252"/>
      <c r="C125" s="252"/>
      <c r="D125" s="252"/>
      <c r="E125" s="252"/>
      <c r="F125" s="252"/>
      <c r="G125" s="131" t="e">
        <f>(L38+L39)*1000/I15</f>
        <v>#DIV/0!</v>
      </c>
      <c r="H125" s="252" t="s">
        <v>89</v>
      </c>
      <c r="I125" s="252"/>
      <c r="J125" s="252"/>
      <c r="K125" s="252"/>
      <c r="L125" s="252"/>
      <c r="M125" s="252"/>
      <c r="N125" s="133" t="e">
        <f>SUM(G$61:G$66)*1000/SUM($H$10:$I$12)</f>
        <v>#DIV/0!</v>
      </c>
      <c r="O125" s="48"/>
      <c r="P125" s="48"/>
      <c r="Q125" s="57"/>
      <c r="R125" s="57"/>
      <c r="S125" s="57"/>
      <c r="T125" s="57"/>
      <c r="U125" s="57"/>
      <c r="V125" s="55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</row>
    <row r="126" spans="1:35">
      <c r="A126" s="252" t="s">
        <v>159</v>
      </c>
      <c r="B126" s="252"/>
      <c r="C126" s="252"/>
      <c r="D126" s="252"/>
      <c r="E126" s="252"/>
      <c r="F126" s="252"/>
      <c r="G126" s="131" t="e">
        <f>(M38+M39)*1000/(I17+I16)</f>
        <v>#DIV/0!</v>
      </c>
      <c r="H126" s="252" t="s">
        <v>90</v>
      </c>
      <c r="I126" s="252"/>
      <c r="J126" s="252"/>
      <c r="K126" s="252"/>
      <c r="L126" s="252"/>
      <c r="M126" s="252"/>
      <c r="N126" s="133" t="e">
        <f>SUM(H$61:H$66)*1000/SUM($H$10:$I$12)</f>
        <v>#DIV/0!</v>
      </c>
      <c r="O126" s="48"/>
      <c r="P126" s="48"/>
      <c r="Q126" s="57"/>
      <c r="R126" s="57"/>
      <c r="S126" s="57"/>
      <c r="T126" s="57"/>
      <c r="U126" s="57"/>
      <c r="V126" s="55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</row>
    <row r="127" spans="1:35">
      <c r="A127" s="252" t="s">
        <v>160</v>
      </c>
      <c r="B127" s="252"/>
      <c r="C127" s="252"/>
      <c r="D127" s="252"/>
      <c r="E127" s="252"/>
      <c r="F127" s="252"/>
      <c r="G127" s="131" t="e">
        <f>(N38+N39)*1000/I18</f>
        <v>#DIV/0!</v>
      </c>
      <c r="H127" s="252" t="s">
        <v>91</v>
      </c>
      <c r="I127" s="252"/>
      <c r="J127" s="252"/>
      <c r="K127" s="252"/>
      <c r="L127" s="252"/>
      <c r="M127" s="252"/>
      <c r="N127" s="133" t="e">
        <f>SUM(I$61:I$66)*1000/SUM($H$10:$I$12)</f>
        <v>#DIV/0!</v>
      </c>
      <c r="O127" s="48"/>
      <c r="P127" s="48"/>
      <c r="Q127" s="57"/>
      <c r="R127" s="57"/>
      <c r="S127" s="57"/>
      <c r="T127" s="57"/>
      <c r="U127" s="57"/>
      <c r="V127" s="55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</row>
    <row r="128" spans="1:35">
      <c r="A128" s="252" t="s">
        <v>161</v>
      </c>
      <c r="B128" s="252"/>
      <c r="C128" s="252"/>
      <c r="D128" s="252"/>
      <c r="E128" s="252"/>
      <c r="F128" s="252"/>
      <c r="G128" s="131" t="e">
        <f>(O38+O39)*1000/I19</f>
        <v>#DIV/0!</v>
      </c>
      <c r="H128" s="252" t="s">
        <v>162</v>
      </c>
      <c r="I128" s="252"/>
      <c r="J128" s="252"/>
      <c r="K128" s="252"/>
      <c r="L128" s="252"/>
      <c r="M128" s="252"/>
      <c r="N128" s="133" t="e">
        <f>SUM(J$61:J$66)*1000/SUM($H$10:$I$12)</f>
        <v>#DIV/0!</v>
      </c>
      <c r="O128" s="48"/>
      <c r="P128" s="48"/>
      <c r="Q128" s="57"/>
      <c r="R128" s="57"/>
      <c r="S128" s="57"/>
      <c r="T128" s="57"/>
      <c r="U128" s="57"/>
      <c r="V128" s="55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</row>
    <row r="129" spans="1:35">
      <c r="A129" s="252" t="s">
        <v>163</v>
      </c>
      <c r="B129" s="252"/>
      <c r="C129" s="252"/>
      <c r="D129" s="252"/>
      <c r="E129" s="252"/>
      <c r="F129" s="252"/>
      <c r="G129" s="131" t="e">
        <f>(P38+P39)*1000/I20</f>
        <v>#DIV/0!</v>
      </c>
      <c r="H129" s="252" t="s">
        <v>93</v>
      </c>
      <c r="I129" s="252"/>
      <c r="J129" s="252"/>
      <c r="K129" s="252"/>
      <c r="L129" s="252"/>
      <c r="M129" s="252"/>
      <c r="N129" s="133" t="e">
        <f>SUM(K$61:K$66)*1000/SUM($H$10:$I$12)</f>
        <v>#DIV/0!</v>
      </c>
      <c r="O129" s="48"/>
      <c r="P129" s="48"/>
      <c r="Q129" s="57"/>
      <c r="R129" s="57"/>
      <c r="S129" s="57"/>
      <c r="T129" s="57"/>
      <c r="U129" s="57"/>
      <c r="V129" s="55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</row>
    <row r="130" spans="1:35">
      <c r="A130" s="252" t="s">
        <v>164</v>
      </c>
      <c r="B130" s="252"/>
      <c r="C130" s="252"/>
      <c r="D130" s="252"/>
      <c r="E130" s="252"/>
      <c r="F130" s="252"/>
      <c r="G130" s="131" t="e">
        <f>(Q38+Q39)*1000/I21</f>
        <v>#DIV/0!</v>
      </c>
      <c r="H130" s="263" t="s">
        <v>176</v>
      </c>
      <c r="I130" s="264"/>
      <c r="J130" s="264"/>
      <c r="K130" s="264"/>
      <c r="L130" s="264"/>
      <c r="M130" s="264"/>
      <c r="N130" s="264"/>
      <c r="O130" s="264"/>
      <c r="P130" s="265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</row>
    <row r="131" spans="1:35">
      <c r="A131" s="252" t="s">
        <v>165</v>
      </c>
      <c r="B131" s="252"/>
      <c r="C131" s="252"/>
      <c r="D131" s="252"/>
      <c r="E131" s="252"/>
      <c r="F131" s="252"/>
      <c r="G131" s="131" t="e">
        <f>(R38+R39)*1000/I22</f>
        <v>#DIV/0!</v>
      </c>
      <c r="H131" s="268" t="s">
        <v>85</v>
      </c>
      <c r="I131" s="268"/>
      <c r="J131" s="268"/>
      <c r="K131" s="268"/>
      <c r="L131" s="268"/>
      <c r="M131" s="268"/>
      <c r="N131" s="1" t="e">
        <f>SUM(C61:C66)/SUM(D38:E39)*1000</f>
        <v>#DIV/0!</v>
      </c>
      <c r="O131" s="48"/>
      <c r="P131" s="48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</row>
    <row r="132" spans="1:35">
      <c r="A132" s="252" t="s">
        <v>166</v>
      </c>
      <c r="B132" s="252"/>
      <c r="C132" s="252"/>
      <c r="D132" s="252"/>
      <c r="E132" s="252"/>
      <c r="F132" s="252"/>
      <c r="G132" s="131" t="e">
        <f>(S38+S39)*1000/I23</f>
        <v>#DIV/0!</v>
      </c>
      <c r="H132" s="267" t="s">
        <v>86</v>
      </c>
      <c r="I132" s="267"/>
      <c r="J132" s="267"/>
      <c r="K132" s="267"/>
      <c r="L132" s="267"/>
      <c r="M132" s="267"/>
      <c r="N132" s="2" t="e">
        <f>SUM(D61:D66)/SUM(D38:E39)*1000</f>
        <v>#DIV/0!</v>
      </c>
      <c r="O132" s="48"/>
      <c r="P132" s="48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</row>
    <row r="133" spans="1:35">
      <c r="A133" s="266" t="s">
        <v>279</v>
      </c>
      <c r="B133" s="266"/>
      <c r="C133" s="266"/>
      <c r="D133" s="266"/>
      <c r="E133" s="266"/>
      <c r="F133" s="266"/>
      <c r="G133" s="147" t="e">
        <f>(T38+T39)*1000/I24</f>
        <v>#DIV/0!</v>
      </c>
      <c r="H133" s="267" t="s">
        <v>155</v>
      </c>
      <c r="I133" s="267"/>
      <c r="J133" s="267"/>
      <c r="K133" s="267"/>
      <c r="L133" s="267"/>
      <c r="M133" s="267"/>
      <c r="N133" s="2" t="e">
        <f>SUM(E61:E66)/SUM(D38:E39)*1000</f>
        <v>#DIV/0!</v>
      </c>
      <c r="O133" s="48"/>
      <c r="P133" s="48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</row>
    <row r="134" spans="1:35">
      <c r="A134" s="266" t="s">
        <v>167</v>
      </c>
      <c r="B134" s="266"/>
      <c r="C134" s="266"/>
      <c r="D134" s="266"/>
      <c r="E134" s="266"/>
      <c r="F134" s="266"/>
      <c r="G134" s="147" t="e">
        <f>SUM(G125:G133)*5/1000</f>
        <v>#DIV/0!</v>
      </c>
      <c r="H134" s="267" t="s">
        <v>157</v>
      </c>
      <c r="I134" s="267"/>
      <c r="J134" s="267"/>
      <c r="K134" s="267"/>
      <c r="L134" s="267"/>
      <c r="M134" s="267"/>
      <c r="N134" s="2" t="e">
        <f>SUM(F61:F66)/SUM(D38:E39)*1000</f>
        <v>#DIV/0!</v>
      </c>
      <c r="O134" s="48"/>
      <c r="P134" s="48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</row>
    <row r="135" spans="1:35">
      <c r="A135" s="252" t="s">
        <v>168</v>
      </c>
      <c r="B135" s="252"/>
      <c r="C135" s="252"/>
      <c r="D135" s="252"/>
      <c r="E135" s="252"/>
      <c r="F135" s="252"/>
      <c r="G135" s="131" t="e">
        <f>(D38+D39)/(E38+E39)</f>
        <v>#DIV/0!</v>
      </c>
      <c r="H135" s="267" t="s">
        <v>89</v>
      </c>
      <c r="I135" s="267"/>
      <c r="J135" s="267"/>
      <c r="K135" s="267"/>
      <c r="L135" s="267"/>
      <c r="M135" s="267"/>
      <c r="N135" s="2" t="e">
        <f>SUM(G61:G66)/SUM(D38:E39)*1000</f>
        <v>#DIV/0!</v>
      </c>
      <c r="O135" s="48"/>
      <c r="P135" s="48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</row>
    <row r="136" spans="1:35">
      <c r="A136" s="252" t="s">
        <v>169</v>
      </c>
      <c r="B136" s="252"/>
      <c r="C136" s="252"/>
      <c r="D136" s="252"/>
      <c r="E136" s="252"/>
      <c r="F136" s="252"/>
      <c r="G136" s="131" t="e">
        <f>G134*(E38+E39)/SUM(D38:E39)</f>
        <v>#DIV/0!</v>
      </c>
      <c r="H136" s="267" t="s">
        <v>90</v>
      </c>
      <c r="I136" s="267"/>
      <c r="J136" s="267"/>
      <c r="K136" s="267"/>
      <c r="L136" s="267"/>
      <c r="M136" s="267"/>
      <c r="N136" s="2" t="e">
        <f>SUM(H61:H66)/SUM(D38:E39)*1000</f>
        <v>#DIV/0!</v>
      </c>
      <c r="O136" s="48"/>
      <c r="P136" s="48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</row>
    <row r="137" spans="1:35">
      <c r="A137" s="252" t="s">
        <v>170</v>
      </c>
      <c r="B137" s="252"/>
      <c r="C137" s="252"/>
      <c r="D137" s="252"/>
      <c r="E137" s="252"/>
      <c r="F137" s="252"/>
      <c r="G137" s="131" t="e">
        <f>(G123-N113)/10</f>
        <v>#DIV/0!</v>
      </c>
      <c r="H137" s="267" t="s">
        <v>91</v>
      </c>
      <c r="I137" s="267"/>
      <c r="J137" s="267"/>
      <c r="K137" s="267"/>
      <c r="L137" s="267"/>
      <c r="M137" s="267"/>
      <c r="N137" s="2" t="e">
        <f>SUM(I61:I66)/SUM(D38:E39)*1000</f>
        <v>#DIV/0!</v>
      </c>
      <c r="O137" s="48"/>
      <c r="P137" s="48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</row>
    <row r="138" spans="1:35">
      <c r="A138" s="252" t="s">
        <v>274</v>
      </c>
      <c r="B138" s="252"/>
      <c r="C138" s="252"/>
      <c r="D138" s="252"/>
      <c r="E138" s="252"/>
      <c r="F138" s="252"/>
      <c r="G138" s="131" t="e">
        <f>SUM(AA38:AA39)/($J$32)%</f>
        <v>#DIV/0!</v>
      </c>
      <c r="H138" s="267" t="s">
        <v>162</v>
      </c>
      <c r="I138" s="267"/>
      <c r="J138" s="267"/>
      <c r="K138" s="267"/>
      <c r="L138" s="267"/>
      <c r="M138" s="267"/>
      <c r="N138" s="2" t="e">
        <f>SUM(J61:J66)/SUM(D38:E39)*1000</f>
        <v>#DIV/0!</v>
      </c>
      <c r="O138" s="48"/>
      <c r="P138" s="48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</row>
    <row r="139" spans="1:35" ht="16.5" thickBot="1">
      <c r="A139" s="252" t="s">
        <v>275</v>
      </c>
      <c r="B139" s="252"/>
      <c r="C139" s="252"/>
      <c r="D139" s="252"/>
      <c r="E139" s="252"/>
      <c r="F139" s="252"/>
      <c r="G139" s="131" t="e">
        <f>SUM(AB38:AB39)/($J$32)%</f>
        <v>#DIV/0!</v>
      </c>
      <c r="H139" s="269" t="s">
        <v>93</v>
      </c>
      <c r="I139" s="269"/>
      <c r="J139" s="269"/>
      <c r="K139" s="269"/>
      <c r="L139" s="269"/>
      <c r="M139" s="269"/>
      <c r="N139" s="52" t="e">
        <f>SUM(K61:K66)/SUM(D38:E39)*1000</f>
        <v>#DIV/0!</v>
      </c>
      <c r="O139" s="50"/>
      <c r="P139" s="50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</row>
    <row r="140" spans="1:35">
      <c r="A140" s="252" t="s">
        <v>209</v>
      </c>
      <c r="B140" s="252"/>
      <c r="C140" s="252"/>
      <c r="D140" s="252"/>
      <c r="E140" s="252"/>
      <c r="F140" s="252"/>
      <c r="G140" s="131">
        <f>SUM(AF37:AF38)-SUM(AE37:AE38)</f>
        <v>0</v>
      </c>
      <c r="H140" s="270" t="s">
        <v>271</v>
      </c>
      <c r="I140" s="271"/>
      <c r="J140" s="271"/>
      <c r="K140" s="271"/>
      <c r="L140" s="271"/>
      <c r="M140" s="271"/>
      <c r="N140" s="135" t="e">
        <f>SUM(E$56:E$57)*1000/SUM(H12:I12)</f>
        <v>#DIV/0!</v>
      </c>
      <c r="O140" s="135" t="e">
        <f>(E56/H12)*1000</f>
        <v>#DIV/0!</v>
      </c>
      <c r="P140" s="136" t="e">
        <f>(E$57/I12)*1000</f>
        <v>#DIV/0!</v>
      </c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</row>
    <row r="141" spans="1:35">
      <c r="A141" s="146"/>
      <c r="B141" s="146"/>
      <c r="C141" s="146"/>
      <c r="D141" s="146"/>
      <c r="E141" s="146"/>
      <c r="F141" s="146"/>
      <c r="G141" s="146"/>
      <c r="H141" s="272" t="s">
        <v>187</v>
      </c>
      <c r="I141" s="273"/>
      <c r="J141" s="273"/>
      <c r="K141" s="273"/>
      <c r="L141" s="273"/>
      <c r="M141" s="273"/>
      <c r="N141" s="131" t="e">
        <f>SUM(F$56:G$57)/SUM(H13:I14)*1000</f>
        <v>#DIV/0!</v>
      </c>
      <c r="O141" s="131" t="e">
        <f>(F56+G56)/(H13+H14)*1000</f>
        <v>#DIV/0!</v>
      </c>
      <c r="P141" s="137" t="e">
        <f>(F$57+G57)/(I13+I14)*1000</f>
        <v>#DIV/0!</v>
      </c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</row>
    <row r="142" spans="1:35">
      <c r="A142" s="146"/>
      <c r="B142" s="146"/>
      <c r="C142" s="146"/>
      <c r="D142" s="146"/>
      <c r="E142" s="146"/>
      <c r="F142" s="146"/>
      <c r="G142" s="146"/>
      <c r="H142" s="272" t="s">
        <v>188</v>
      </c>
      <c r="I142" s="273"/>
      <c r="J142" s="273"/>
      <c r="K142" s="273"/>
      <c r="L142" s="273"/>
      <c r="M142" s="273"/>
      <c r="N142" s="131" t="e">
        <f>SUM(H$56:H$57)/SUM(H15:I15)*1000</f>
        <v>#DIV/0!</v>
      </c>
      <c r="O142" s="131" t="e">
        <f>(H56/H15)*1000</f>
        <v>#DIV/0!</v>
      </c>
      <c r="P142" s="137" t="e">
        <f>(H$57/I15)*1000</f>
        <v>#DIV/0!</v>
      </c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</row>
    <row r="143" spans="1:35">
      <c r="A143" s="146"/>
      <c r="B143" s="146"/>
      <c r="C143" s="146"/>
      <c r="D143" s="146"/>
      <c r="E143" s="146"/>
      <c r="F143" s="146"/>
      <c r="G143" s="146"/>
      <c r="H143" s="272" t="s">
        <v>189</v>
      </c>
      <c r="I143" s="273"/>
      <c r="J143" s="273"/>
      <c r="K143" s="273"/>
      <c r="L143" s="273"/>
      <c r="M143" s="273"/>
      <c r="N143" s="131" t="e">
        <f>SUM(I$56:J$57)/SUM(H16:I17)*1000</f>
        <v>#DIV/0!</v>
      </c>
      <c r="O143" s="131" t="e">
        <f>(I56+J56)/(H16+H17)*1000</f>
        <v>#DIV/0!</v>
      </c>
      <c r="P143" s="137" t="e">
        <f>(I57+J57)/(I16+I17)*1000</f>
        <v>#DIV/0!</v>
      </c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</row>
    <row r="144" spans="1:35">
      <c r="A144" s="146"/>
      <c r="B144" s="146"/>
      <c r="C144" s="146"/>
      <c r="D144" s="146"/>
      <c r="E144" s="146"/>
      <c r="F144" s="146"/>
      <c r="G144" s="146"/>
      <c r="H144" s="272" t="s">
        <v>190</v>
      </c>
      <c r="I144" s="273"/>
      <c r="J144" s="273"/>
      <c r="K144" s="273"/>
      <c r="L144" s="273"/>
      <c r="M144" s="273"/>
      <c r="N144" s="131" t="e">
        <f>SUM(K$56:K$57)/SUM(H18:I18)*1000</f>
        <v>#DIV/0!</v>
      </c>
      <c r="O144" s="131" t="e">
        <f>(K56/H18)*1000</f>
        <v>#DIV/0!</v>
      </c>
      <c r="P144" s="137" t="e">
        <f>(K57/I18)*1000</f>
        <v>#DIV/0!</v>
      </c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</row>
    <row r="145" spans="1:35">
      <c r="A145" s="146"/>
      <c r="B145" s="146"/>
      <c r="C145" s="146"/>
      <c r="D145" s="146"/>
      <c r="E145" s="146"/>
      <c r="F145" s="146"/>
      <c r="G145" s="146"/>
      <c r="H145" s="272" t="s">
        <v>191</v>
      </c>
      <c r="I145" s="273"/>
      <c r="J145" s="273"/>
      <c r="K145" s="273"/>
      <c r="L145" s="273"/>
      <c r="M145" s="273"/>
      <c r="N145" s="131" t="e">
        <f>SUM(L$56:L$57)/SUM(H19:I19)*1000</f>
        <v>#DIV/0!</v>
      </c>
      <c r="O145" s="131" t="e">
        <f>(L56/H19)*1000</f>
        <v>#DIV/0!</v>
      </c>
      <c r="P145" s="137" t="e">
        <f>(L57/I19)*1000</f>
        <v>#DIV/0!</v>
      </c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</row>
    <row r="146" spans="1:35">
      <c r="A146" s="146"/>
      <c r="B146" s="146"/>
      <c r="C146" s="146"/>
      <c r="D146" s="146"/>
      <c r="E146" s="146"/>
      <c r="F146" s="146"/>
      <c r="G146" s="146"/>
      <c r="H146" s="272" t="s">
        <v>192</v>
      </c>
      <c r="I146" s="273"/>
      <c r="J146" s="273"/>
      <c r="K146" s="273"/>
      <c r="L146" s="273"/>
      <c r="M146" s="273"/>
      <c r="N146" s="131" t="e">
        <f>SUM(M$56:M$57)/SUM(H20:I20)*1000</f>
        <v>#DIV/0!</v>
      </c>
      <c r="O146" s="131" t="e">
        <f>(M56/H20)*1000</f>
        <v>#DIV/0!</v>
      </c>
      <c r="P146" s="137" t="e">
        <f>(M57/I20)*1000</f>
        <v>#DIV/0!</v>
      </c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</row>
    <row r="147" spans="1:35">
      <c r="A147" s="146"/>
      <c r="B147" s="146"/>
      <c r="C147" s="146"/>
      <c r="D147" s="146"/>
      <c r="E147" s="146"/>
      <c r="F147" s="146"/>
      <c r="G147" s="146"/>
      <c r="H147" s="272" t="s">
        <v>193</v>
      </c>
      <c r="I147" s="273"/>
      <c r="J147" s="273"/>
      <c r="K147" s="273"/>
      <c r="L147" s="273"/>
      <c r="M147" s="273"/>
      <c r="N147" s="131" t="e">
        <f>SUM(N$56:N$57)/SUM(H21:I21)*1000</f>
        <v>#DIV/0!</v>
      </c>
      <c r="O147" s="131" t="e">
        <f>(N56/H21)*1000</f>
        <v>#DIV/0!</v>
      </c>
      <c r="P147" s="137" t="e">
        <f>(N57/I21)*1000</f>
        <v>#DIV/0!</v>
      </c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</row>
    <row r="148" spans="1:35">
      <c r="A148" s="146"/>
      <c r="B148" s="146"/>
      <c r="C148" s="146"/>
      <c r="D148" s="146"/>
      <c r="E148" s="146"/>
      <c r="F148" s="146"/>
      <c r="G148" s="146"/>
      <c r="H148" s="272" t="s">
        <v>194</v>
      </c>
      <c r="I148" s="273"/>
      <c r="J148" s="273"/>
      <c r="K148" s="273"/>
      <c r="L148" s="273"/>
      <c r="M148" s="273"/>
      <c r="N148" s="131" t="e">
        <f>SUM(O$56:O$57)/SUM(H22:I22)*1000</f>
        <v>#DIV/0!</v>
      </c>
      <c r="O148" s="131" t="e">
        <f>(O56/H22)*1000</f>
        <v>#DIV/0!</v>
      </c>
      <c r="P148" s="137" t="e">
        <f>(O57/I22)*1000</f>
        <v>#DIV/0!</v>
      </c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</row>
    <row r="149" spans="1:35">
      <c r="A149" s="146"/>
      <c r="B149" s="146"/>
      <c r="C149" s="146"/>
      <c r="D149" s="146"/>
      <c r="E149" s="146"/>
      <c r="F149" s="146"/>
      <c r="G149" s="146"/>
      <c r="H149" s="272" t="s">
        <v>195</v>
      </c>
      <c r="I149" s="273"/>
      <c r="J149" s="273"/>
      <c r="K149" s="273"/>
      <c r="L149" s="273"/>
      <c r="M149" s="273"/>
      <c r="N149" s="131" t="e">
        <f>SUM(P$56:P$57)/SUM(H23:I23)*1000</f>
        <v>#DIV/0!</v>
      </c>
      <c r="O149" s="131" t="e">
        <f>(P56/H23)*1000</f>
        <v>#DIV/0!</v>
      </c>
      <c r="P149" s="137" t="e">
        <f>(P57/I23)*1000</f>
        <v>#DIV/0!</v>
      </c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</row>
    <row r="150" spans="1:35">
      <c r="A150" s="146"/>
      <c r="B150" s="146"/>
      <c r="C150" s="146"/>
      <c r="D150" s="146"/>
      <c r="E150" s="146"/>
      <c r="F150" s="146"/>
      <c r="G150" s="146"/>
      <c r="H150" s="272" t="s">
        <v>196</v>
      </c>
      <c r="I150" s="273"/>
      <c r="J150" s="273"/>
      <c r="K150" s="273"/>
      <c r="L150" s="273"/>
      <c r="M150" s="273"/>
      <c r="N150" s="131" t="e">
        <f>SUM(Q$56:Q$57)/SUM(H24:I24)*1000</f>
        <v>#DIV/0!</v>
      </c>
      <c r="O150" s="131" t="e">
        <f>(Q56/H24)*1000</f>
        <v>#DIV/0!</v>
      </c>
      <c r="P150" s="137" t="e">
        <f>(Q57/I24)*1000</f>
        <v>#DIV/0!</v>
      </c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</row>
    <row r="151" spans="1:35">
      <c r="A151" s="146"/>
      <c r="B151" s="146"/>
      <c r="C151" s="146"/>
      <c r="D151" s="146"/>
      <c r="E151" s="146"/>
      <c r="F151" s="146"/>
      <c r="G151" s="146"/>
      <c r="H151" s="272" t="s">
        <v>197</v>
      </c>
      <c r="I151" s="273"/>
      <c r="J151" s="273"/>
      <c r="K151" s="273"/>
      <c r="L151" s="273"/>
      <c r="M151" s="273"/>
      <c r="N151" s="131" t="e">
        <f>SUM(R$56:R$57)/SUM(H25:I25)*1000</f>
        <v>#DIV/0!</v>
      </c>
      <c r="O151" s="131" t="e">
        <f>(R56/H25)*1000</f>
        <v>#DIV/0!</v>
      </c>
      <c r="P151" s="137" t="e">
        <f>(R57/I25)*1000</f>
        <v>#DIV/0!</v>
      </c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</row>
    <row r="152" spans="1:35">
      <c r="A152" s="146"/>
      <c r="B152" s="146"/>
      <c r="C152" s="146"/>
      <c r="D152" s="146"/>
      <c r="E152" s="146"/>
      <c r="F152" s="146"/>
      <c r="G152" s="146"/>
      <c r="H152" s="272" t="s">
        <v>198</v>
      </c>
      <c r="I152" s="273"/>
      <c r="J152" s="273"/>
      <c r="K152" s="273"/>
      <c r="L152" s="273"/>
      <c r="M152" s="273"/>
      <c r="N152" s="131" t="e">
        <f>SUM(S$56:S$57)/SUM(H26:I26)*1000</f>
        <v>#DIV/0!</v>
      </c>
      <c r="O152" s="131" t="e">
        <f>(S56/H26)*1000</f>
        <v>#DIV/0!</v>
      </c>
      <c r="P152" s="137" t="e">
        <f>(S57/I26)*1000</f>
        <v>#DIV/0!</v>
      </c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</row>
    <row r="153" spans="1:35">
      <c r="A153" s="146"/>
      <c r="B153" s="146"/>
      <c r="C153" s="146"/>
      <c r="D153" s="146"/>
      <c r="E153" s="146"/>
      <c r="F153" s="146"/>
      <c r="G153" s="146"/>
      <c r="H153" s="272" t="s">
        <v>199</v>
      </c>
      <c r="I153" s="273"/>
      <c r="J153" s="273"/>
      <c r="K153" s="273"/>
      <c r="L153" s="273"/>
      <c r="M153" s="273"/>
      <c r="N153" s="131" t="e">
        <f>SUM(T$56:T$57)/SUM(H27:I27)*1000</f>
        <v>#DIV/0!</v>
      </c>
      <c r="O153" s="131" t="e">
        <f>(T56/H27)*1000</f>
        <v>#DIV/0!</v>
      </c>
      <c r="P153" s="137" t="e">
        <f>(T57/I27)*1000</f>
        <v>#DIV/0!</v>
      </c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</row>
    <row r="154" spans="1:35">
      <c r="A154" s="146"/>
      <c r="B154" s="146"/>
      <c r="C154" s="146"/>
      <c r="D154" s="146"/>
      <c r="E154" s="146"/>
      <c r="F154" s="146"/>
      <c r="G154" s="146"/>
      <c r="H154" s="272" t="s">
        <v>200</v>
      </c>
      <c r="I154" s="273"/>
      <c r="J154" s="273"/>
      <c r="K154" s="273"/>
      <c r="L154" s="273"/>
      <c r="M154" s="273"/>
      <c r="N154" s="131" t="e">
        <f>SUM(U$56:U$57)/SUM(H28:I28)*1000</f>
        <v>#DIV/0!</v>
      </c>
      <c r="O154" s="131" t="e">
        <f>(U56/H28)*1000</f>
        <v>#DIV/0!</v>
      </c>
      <c r="P154" s="137" t="e">
        <f>(U57/I28)*1000</f>
        <v>#DIV/0!</v>
      </c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</row>
    <row r="155" spans="1:35">
      <c r="A155" s="146"/>
      <c r="B155" s="146"/>
      <c r="C155" s="146"/>
      <c r="D155" s="146"/>
      <c r="E155" s="146"/>
      <c r="F155" s="146"/>
      <c r="G155" s="146"/>
      <c r="H155" s="272" t="s">
        <v>201</v>
      </c>
      <c r="I155" s="273"/>
      <c r="J155" s="273"/>
      <c r="K155" s="273"/>
      <c r="L155" s="273"/>
      <c r="M155" s="273"/>
      <c r="N155" s="131" t="e">
        <f>SUM(V$56:V$57)/SUM(H29:I29)*1000</f>
        <v>#DIV/0!</v>
      </c>
      <c r="O155" s="131" t="e">
        <f>(V56/H29)*1000</f>
        <v>#DIV/0!</v>
      </c>
      <c r="P155" s="137" t="e">
        <f>(V57/I29)*1000</f>
        <v>#DIV/0!</v>
      </c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</row>
    <row r="156" spans="1:35">
      <c r="A156" s="146"/>
      <c r="B156" s="146"/>
      <c r="C156" s="146"/>
      <c r="D156" s="146"/>
      <c r="E156" s="146"/>
      <c r="F156" s="146"/>
      <c r="G156" s="146"/>
      <c r="H156" s="272" t="s">
        <v>202</v>
      </c>
      <c r="I156" s="273"/>
      <c r="J156" s="273"/>
      <c r="K156" s="273"/>
      <c r="L156" s="273"/>
      <c r="M156" s="273"/>
      <c r="N156" s="131" t="e">
        <f>SUM(W$56:W$57)/SUM(H30:I30)*1000</f>
        <v>#DIV/0!</v>
      </c>
      <c r="O156" s="131" t="e">
        <f>(W56/H30)*1000</f>
        <v>#DIV/0!</v>
      </c>
      <c r="P156" s="137" t="e">
        <f>(W57/I30)*1000</f>
        <v>#DIV/0!</v>
      </c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</row>
    <row r="157" spans="1:35" ht="16.5" thickBot="1">
      <c r="A157" s="146"/>
      <c r="B157" s="146"/>
      <c r="C157" s="146"/>
      <c r="D157" s="146"/>
      <c r="E157" s="146"/>
      <c r="F157" s="146"/>
      <c r="G157" s="146"/>
      <c r="H157" s="274" t="s">
        <v>203</v>
      </c>
      <c r="I157" s="275"/>
      <c r="J157" s="275"/>
      <c r="K157" s="275"/>
      <c r="L157" s="275"/>
      <c r="M157" s="275"/>
      <c r="N157" s="138" t="e">
        <f>SUM(X$56:X$57)/SUM(H31:I31)*1000</f>
        <v>#DIV/0!</v>
      </c>
      <c r="O157" s="138" t="e">
        <f>(X56/H31)*1000</f>
        <v>#DIV/0!</v>
      </c>
      <c r="P157" s="139" t="e">
        <f>(X57/I31)*1000</f>
        <v>#DIV/0!</v>
      </c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</row>
    <row r="158" spans="1:35">
      <c r="A158" s="146"/>
      <c r="B158" s="146"/>
      <c r="C158" s="146"/>
      <c r="D158" s="146"/>
      <c r="E158" s="146"/>
      <c r="F158" s="146"/>
      <c r="G158" s="146"/>
      <c r="H158" s="276" t="s">
        <v>210</v>
      </c>
      <c r="I158" s="277"/>
      <c r="J158" s="277"/>
      <c r="K158" s="277"/>
      <c r="L158" s="277"/>
      <c r="M158" s="278"/>
      <c r="N158" s="53" t="s">
        <v>205</v>
      </c>
      <c r="O158" s="53" t="s">
        <v>206</v>
      </c>
      <c r="P158" s="53" t="s">
        <v>207</v>
      </c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</row>
    <row r="159" spans="1:35" ht="19.5" customHeight="1">
      <c r="A159" s="146"/>
      <c r="B159" s="146"/>
      <c r="C159" s="146"/>
      <c r="D159" s="146"/>
      <c r="E159" s="146"/>
      <c r="F159" s="146"/>
      <c r="G159" s="146"/>
      <c r="H159" s="273" t="s">
        <v>208</v>
      </c>
      <c r="I159" s="273"/>
      <c r="J159" s="273"/>
      <c r="K159" s="273"/>
      <c r="L159" s="273"/>
      <c r="M159" s="273"/>
      <c r="N159" s="131" t="e">
        <f>SUM(C$61:C$66)/SUM($C$56:$E$57)%</f>
        <v>#DIV/0!</v>
      </c>
      <c r="O159" s="131" t="e">
        <f>SUM(C$61:C$62,C$64:C$65)/SUM($C$56:$D$57)%</f>
        <v>#DIV/0!</v>
      </c>
      <c r="P159" s="131" t="e">
        <f>SUM(C$61+C$64)/SUM($C$56:$C$57)%</f>
        <v>#DIV/0!</v>
      </c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</row>
    <row r="160" spans="1:35">
      <c r="A160" s="146"/>
      <c r="B160" s="146"/>
      <c r="C160" s="146"/>
      <c r="D160" s="146"/>
      <c r="E160" s="146"/>
      <c r="F160" s="146"/>
      <c r="G160" s="146"/>
      <c r="H160" s="273" t="s">
        <v>211</v>
      </c>
      <c r="I160" s="273"/>
      <c r="J160" s="273"/>
      <c r="K160" s="273"/>
      <c r="L160" s="273"/>
      <c r="M160" s="273"/>
      <c r="N160" s="131" t="e">
        <f>SUM(D$61:D$66)/SUM($C$56:$E$57)%</f>
        <v>#DIV/0!</v>
      </c>
      <c r="O160" s="131" t="e">
        <f>SUM(D$61:D$62,D$64:D$65)/SUM($C$56:$D$57)%</f>
        <v>#DIV/0!</v>
      </c>
      <c r="P160" s="131" t="e">
        <f>SUM(D$61+D$64)/SUM($C$56:$C$57)%</f>
        <v>#DIV/0!</v>
      </c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</row>
    <row r="161" spans="1:35">
      <c r="A161" s="146"/>
      <c r="B161" s="146"/>
      <c r="C161" s="146"/>
      <c r="D161" s="146"/>
      <c r="E161" s="146"/>
      <c r="F161" s="146"/>
      <c r="G161" s="146"/>
      <c r="H161" s="273" t="s">
        <v>212</v>
      </c>
      <c r="I161" s="273"/>
      <c r="J161" s="273"/>
      <c r="K161" s="273"/>
      <c r="L161" s="273"/>
      <c r="M161" s="273"/>
      <c r="N161" s="131" t="e">
        <f>SUM(E$61:E$66)/SUM($C$56:$E$57)%</f>
        <v>#DIV/0!</v>
      </c>
      <c r="O161" s="131" t="e">
        <f>SUM(E$61:E$62,E$64:E$65)/SUM($C$56:$D$57)%</f>
        <v>#DIV/0!</v>
      </c>
      <c r="P161" s="131" t="e">
        <f>SUM(E$61+E$64)/SUM($C$56:$C$57)%</f>
        <v>#DIV/0!</v>
      </c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</row>
    <row r="162" spans="1:35">
      <c r="A162" s="146"/>
      <c r="B162" s="146"/>
      <c r="C162" s="146"/>
      <c r="D162" s="146"/>
      <c r="E162" s="146"/>
      <c r="F162" s="146"/>
      <c r="G162" s="146"/>
      <c r="H162" s="273" t="s">
        <v>213</v>
      </c>
      <c r="I162" s="273"/>
      <c r="J162" s="273"/>
      <c r="K162" s="273"/>
      <c r="L162" s="273"/>
      <c r="M162" s="273"/>
      <c r="N162" s="131" t="e">
        <f>SUM(F$61:F$66)/SUM($C$56:$E$57)%</f>
        <v>#DIV/0!</v>
      </c>
      <c r="O162" s="131" t="e">
        <f>SUM(F$61:F$62,F$64:F$65)/SUM($C$56:$D$57)%</f>
        <v>#DIV/0!</v>
      </c>
      <c r="P162" s="131" t="e">
        <f>SUM(F$61+F$64)/SUM($C$56:$C$57)%</f>
        <v>#DIV/0!</v>
      </c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</row>
    <row r="163" spans="1:35">
      <c r="A163" s="146"/>
      <c r="B163" s="146"/>
      <c r="C163" s="146"/>
      <c r="D163" s="146"/>
      <c r="E163" s="146"/>
      <c r="F163" s="146"/>
      <c r="G163" s="146"/>
      <c r="H163" s="273" t="s">
        <v>214</v>
      </c>
      <c r="I163" s="273"/>
      <c r="J163" s="273"/>
      <c r="K163" s="273"/>
      <c r="L163" s="273"/>
      <c r="M163" s="273"/>
      <c r="N163" s="131" t="e">
        <f>SUM(G$61:G$66)/SUM($C$56:$E$57)%</f>
        <v>#DIV/0!</v>
      </c>
      <c r="O163" s="131" t="e">
        <f>SUM(G$61:G$62,G$64:G$65)/SUM($C$56:$D$57)%</f>
        <v>#DIV/0!</v>
      </c>
      <c r="P163" s="131" t="e">
        <f>SUM(G$61+G$64)/SUM($C$56:$C$57)%</f>
        <v>#DIV/0!</v>
      </c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</row>
    <row r="164" spans="1:35">
      <c r="A164" s="146"/>
      <c r="B164" s="146"/>
      <c r="C164" s="146"/>
      <c r="D164" s="146"/>
      <c r="E164" s="146"/>
      <c r="F164" s="146"/>
      <c r="G164" s="146"/>
      <c r="H164" s="273" t="s">
        <v>215</v>
      </c>
      <c r="I164" s="273"/>
      <c r="J164" s="273"/>
      <c r="K164" s="273"/>
      <c r="L164" s="273"/>
      <c r="M164" s="273"/>
      <c r="N164" s="131" t="e">
        <f>SUM(H$61:H$66)/SUM($C$56:$E$57)%</f>
        <v>#DIV/0!</v>
      </c>
      <c r="O164" s="131" t="e">
        <f>SUM(H$61:H$62,H$64:H$65)/SUM($C$56:$D$57)%</f>
        <v>#DIV/0!</v>
      </c>
      <c r="P164" s="131" t="e">
        <f>SUM(H$61+H$64)/SUM($C$56:$C$57)%</f>
        <v>#DIV/0!</v>
      </c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</row>
    <row r="165" spans="1:35">
      <c r="A165" s="146"/>
      <c r="B165" s="146"/>
      <c r="C165" s="146"/>
      <c r="D165" s="146"/>
      <c r="E165" s="146"/>
      <c r="F165" s="146"/>
      <c r="G165" s="146"/>
      <c r="H165" s="273" t="s">
        <v>216</v>
      </c>
      <c r="I165" s="273"/>
      <c r="J165" s="273"/>
      <c r="K165" s="273"/>
      <c r="L165" s="273"/>
      <c r="M165" s="273"/>
      <c r="N165" s="131" t="e">
        <f>SUM(I$61:I$66)/SUM($C$56:$E$57)%</f>
        <v>#DIV/0!</v>
      </c>
      <c r="O165" s="131" t="e">
        <f>SUM(I$61:I$62,I$64:I$65)/SUM($C$56:$D$57)%</f>
        <v>#DIV/0!</v>
      </c>
      <c r="P165" s="131" t="e">
        <f>SUM(I$61+I$64)/SUM($C$56:$C$57)%</f>
        <v>#DIV/0!</v>
      </c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</row>
    <row r="166" spans="1:35">
      <c r="A166" s="146"/>
      <c r="B166" s="146"/>
      <c r="C166" s="146"/>
      <c r="D166" s="146"/>
      <c r="E166" s="146"/>
      <c r="F166" s="146"/>
      <c r="G166" s="146"/>
      <c r="H166" s="273" t="s">
        <v>217</v>
      </c>
      <c r="I166" s="273"/>
      <c r="J166" s="273"/>
      <c r="K166" s="273"/>
      <c r="L166" s="273"/>
      <c r="M166" s="273"/>
      <c r="N166" s="131" t="e">
        <f>SUM(J$61:J$66)/SUM($C$56:$E$57)%</f>
        <v>#DIV/0!</v>
      </c>
      <c r="O166" s="131" t="e">
        <f>SUM(J$61:J$62,J$64:J$65)/SUM($C$56:$D$57)%</f>
        <v>#DIV/0!</v>
      </c>
      <c r="P166" s="131" t="e">
        <f>SUM(J$61+J$64)/SUM($C$56:$C$57)%</f>
        <v>#DIV/0!</v>
      </c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</row>
    <row r="167" spans="1:35">
      <c r="A167" s="146"/>
      <c r="B167" s="146"/>
      <c r="C167" s="146"/>
      <c r="D167" s="146"/>
      <c r="E167" s="146"/>
      <c r="F167" s="146"/>
      <c r="G167" s="146"/>
      <c r="H167" s="273" t="s">
        <v>218</v>
      </c>
      <c r="I167" s="273"/>
      <c r="J167" s="273"/>
      <c r="K167" s="273"/>
      <c r="L167" s="273"/>
      <c r="M167" s="273"/>
      <c r="N167" s="131" t="e">
        <f>SUM(K$61:K$66)/SUM($C$56:$E$57)%</f>
        <v>#DIV/0!</v>
      </c>
      <c r="O167" s="131" t="e">
        <f>SUM(K$61:K$62,K$64:K$65)/SUM($C$56:$D$57)%</f>
        <v>#DIV/0!</v>
      </c>
      <c r="P167" s="131" t="e">
        <f>SUM(K$61+K$64)/SUM($C$56:$C$57)%</f>
        <v>#DIV/0!</v>
      </c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</row>
    <row r="168" spans="1:3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</row>
    <row r="169" spans="1:3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</row>
    <row r="170" spans="1:3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</row>
    <row r="171" spans="1:3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</row>
    <row r="172" spans="1:3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</row>
    <row r="173" spans="1:3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</row>
    <row r="174" spans="1:3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</row>
    <row r="175" spans="1:3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</row>
    <row r="176" spans="1:3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</row>
    <row r="177" spans="1:3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</row>
    <row r="178" spans="1:3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</row>
    <row r="179" spans="1:3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</row>
  </sheetData>
  <sheetProtection algorithmName="SHA-512" hashValue="hepLsFcWIEGgWRo+QE8zjINQ23+ViKfD1KUAb0axE7fsDtZ2CPMoEOD4cG6w9yk8Bhk4TTXYdwZe6/iPD9byig==" saltValue="7fmXBpdfHgymYXTcOlNiUA==" spinCount="100000" sheet="1" objects="1" scenarios="1"/>
  <protectedRanges>
    <protectedRange password="CE28" sqref="D11:D14 D24:D31 G11:G14 G24:G31" name="Range2_1"/>
    <protectedRange password="CE28" sqref="F63:G63 F65:G66 I63 I65:I66" name="Range7"/>
  </protectedRanges>
  <mergeCells count="195">
    <mergeCell ref="H167:M167"/>
    <mergeCell ref="H162:M162"/>
    <mergeCell ref="H163:M163"/>
    <mergeCell ref="H164:M164"/>
    <mergeCell ref="H144:M144"/>
    <mergeCell ref="H145:M145"/>
    <mergeCell ref="H146:M146"/>
    <mergeCell ref="H165:M165"/>
    <mergeCell ref="H166:M166"/>
    <mergeCell ref="H156:M156"/>
    <mergeCell ref="H157:M157"/>
    <mergeCell ref="H158:M158"/>
    <mergeCell ref="H159:M159"/>
    <mergeCell ref="H160:M160"/>
    <mergeCell ref="H161:M161"/>
    <mergeCell ref="H153:M153"/>
    <mergeCell ref="H154:M154"/>
    <mergeCell ref="H155:M155"/>
    <mergeCell ref="H141:M141"/>
    <mergeCell ref="H142:M142"/>
    <mergeCell ref="H143:M143"/>
    <mergeCell ref="H150:M150"/>
    <mergeCell ref="H151:M151"/>
    <mergeCell ref="H152:M152"/>
    <mergeCell ref="A138:F138"/>
    <mergeCell ref="H138:M138"/>
    <mergeCell ref="A139:F139"/>
    <mergeCell ref="H139:M139"/>
    <mergeCell ref="H140:M140"/>
    <mergeCell ref="H147:M147"/>
    <mergeCell ref="H148:M148"/>
    <mergeCell ref="H149:M149"/>
    <mergeCell ref="A140:F140"/>
    <mergeCell ref="A135:F135"/>
    <mergeCell ref="H135:M135"/>
    <mergeCell ref="A136:F136"/>
    <mergeCell ref="H136:M136"/>
    <mergeCell ref="A137:F137"/>
    <mergeCell ref="H137:M137"/>
    <mergeCell ref="A132:F132"/>
    <mergeCell ref="H132:M132"/>
    <mergeCell ref="A133:F133"/>
    <mergeCell ref="H133:M133"/>
    <mergeCell ref="A134:F134"/>
    <mergeCell ref="H134:M134"/>
    <mergeCell ref="A129:F129"/>
    <mergeCell ref="A130:F130"/>
    <mergeCell ref="A131:F131"/>
    <mergeCell ref="H131:M131"/>
    <mergeCell ref="A126:F126"/>
    <mergeCell ref="H126:M126"/>
    <mergeCell ref="A127:F127"/>
    <mergeCell ref="H127:M127"/>
    <mergeCell ref="A128:F128"/>
    <mergeCell ref="H128:M128"/>
    <mergeCell ref="H129:M129"/>
    <mergeCell ref="H130:P130"/>
    <mergeCell ref="A123:F123"/>
    <mergeCell ref="H123:M123"/>
    <mergeCell ref="A124:F124"/>
    <mergeCell ref="H124:M124"/>
    <mergeCell ref="A125:F125"/>
    <mergeCell ref="H125:M125"/>
    <mergeCell ref="A120:F120"/>
    <mergeCell ref="A121:F121"/>
    <mergeCell ref="H121:M121"/>
    <mergeCell ref="A122:F122"/>
    <mergeCell ref="H122:M122"/>
    <mergeCell ref="H119:P120"/>
    <mergeCell ref="A117:F117"/>
    <mergeCell ref="H117:M117"/>
    <mergeCell ref="A118:F118"/>
    <mergeCell ref="H118:M118"/>
    <mergeCell ref="A119:F119"/>
    <mergeCell ref="A114:F114"/>
    <mergeCell ref="H114:M114"/>
    <mergeCell ref="A115:F115"/>
    <mergeCell ref="H115:M115"/>
    <mergeCell ref="A116:F116"/>
    <mergeCell ref="H116:M116"/>
    <mergeCell ref="A110:F110"/>
    <mergeCell ref="H110:M110"/>
    <mergeCell ref="A111:F111"/>
    <mergeCell ref="A113:F113"/>
    <mergeCell ref="H113:M113"/>
    <mergeCell ref="A112:F112"/>
    <mergeCell ref="H111:M112"/>
    <mergeCell ref="A107:F107"/>
    <mergeCell ref="H107:M107"/>
    <mergeCell ref="A108:F108"/>
    <mergeCell ref="H108:M108"/>
    <mergeCell ref="A109:F109"/>
    <mergeCell ref="H109:M109"/>
    <mergeCell ref="A104:F104"/>
    <mergeCell ref="H104:M104"/>
    <mergeCell ref="A105:F105"/>
    <mergeCell ref="H105:M105"/>
    <mergeCell ref="A106:F106"/>
    <mergeCell ref="H106:M106"/>
    <mergeCell ref="A96:E96"/>
    <mergeCell ref="H96:L96"/>
    <mergeCell ref="A102:F102"/>
    <mergeCell ref="H102:M102"/>
    <mergeCell ref="A103:F103"/>
    <mergeCell ref="H103:M103"/>
    <mergeCell ref="A93:E93"/>
    <mergeCell ref="H93:L93"/>
    <mergeCell ref="A94:E94"/>
    <mergeCell ref="H94:L94"/>
    <mergeCell ref="A95:E95"/>
    <mergeCell ref="H95:L95"/>
    <mergeCell ref="H97:L97"/>
    <mergeCell ref="A90:E90"/>
    <mergeCell ref="H90:L90"/>
    <mergeCell ref="A91:E91"/>
    <mergeCell ref="H91:L91"/>
    <mergeCell ref="A92:E92"/>
    <mergeCell ref="H92:L92"/>
    <mergeCell ref="A88:E88"/>
    <mergeCell ref="H88:L88"/>
    <mergeCell ref="A89:E89"/>
    <mergeCell ref="H89:L89"/>
    <mergeCell ref="A70:A74"/>
    <mergeCell ref="A75:A79"/>
    <mergeCell ref="A81:N83"/>
    <mergeCell ref="A85:E85"/>
    <mergeCell ref="H85:L85"/>
    <mergeCell ref="A86:E86"/>
    <mergeCell ref="H86:L86"/>
    <mergeCell ref="A64:A66"/>
    <mergeCell ref="A68:K68"/>
    <mergeCell ref="F42:G42"/>
    <mergeCell ref="H42:I42"/>
    <mergeCell ref="J42:K42"/>
    <mergeCell ref="A50:F50"/>
    <mergeCell ref="A52:A53"/>
    <mergeCell ref="A87:E87"/>
    <mergeCell ref="H87:L87"/>
    <mergeCell ref="U42:V42"/>
    <mergeCell ref="W42:X42"/>
    <mergeCell ref="S43:T43"/>
    <mergeCell ref="S44:T44"/>
    <mergeCell ref="S45:T45"/>
    <mergeCell ref="A54:A55"/>
    <mergeCell ref="A56:A57"/>
    <mergeCell ref="A59:K59"/>
    <mergeCell ref="A61:A63"/>
    <mergeCell ref="A41:E41"/>
    <mergeCell ref="B42:C42"/>
    <mergeCell ref="D42:E42"/>
    <mergeCell ref="U35:X35"/>
    <mergeCell ref="Y35:Z36"/>
    <mergeCell ref="AA35:AB36"/>
    <mergeCell ref="AD35:AF35"/>
    <mergeCell ref="F36:G36"/>
    <mergeCell ref="H36:I36"/>
    <mergeCell ref="J36:K36"/>
    <mergeCell ref="L36:L37"/>
    <mergeCell ref="M36:M37"/>
    <mergeCell ref="N36:N37"/>
    <mergeCell ref="S36:S37"/>
    <mergeCell ref="T36:T37"/>
    <mergeCell ref="U36:U37"/>
    <mergeCell ref="V36:X36"/>
    <mergeCell ref="Y42:Z42"/>
    <mergeCell ref="AB42:AC42"/>
    <mergeCell ref="AE42:AF42"/>
    <mergeCell ref="L42:M42"/>
    <mergeCell ref="N42:O42"/>
    <mergeCell ref="P42:Q42"/>
    <mergeCell ref="R42:T42"/>
    <mergeCell ref="AH42:AI42"/>
    <mergeCell ref="N111:N112"/>
    <mergeCell ref="O111:O112"/>
    <mergeCell ref="P111:P112"/>
    <mergeCell ref="A2:C2"/>
    <mergeCell ref="A7:J7"/>
    <mergeCell ref="B8:D8"/>
    <mergeCell ref="E8:G8"/>
    <mergeCell ref="H8:J8"/>
    <mergeCell ref="C9:D9"/>
    <mergeCell ref="F9:G9"/>
    <mergeCell ref="I9:J9"/>
    <mergeCell ref="A34:K34"/>
    <mergeCell ref="A35:A37"/>
    <mergeCell ref="B35:C36"/>
    <mergeCell ref="D35:E36"/>
    <mergeCell ref="F35:K35"/>
    <mergeCell ref="L35:T35"/>
    <mergeCell ref="O36:O37"/>
    <mergeCell ref="P36:P37"/>
    <mergeCell ref="Q36:Q37"/>
    <mergeCell ref="R36:R37"/>
    <mergeCell ref="S46:T46"/>
    <mergeCell ref="S47:T47"/>
  </mergeCells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Option Button 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Option Button 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Option Button 3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Option Button 4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8" name="Option Button 5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9" name="Option Button 6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10" name="Option Button 7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1" name="Option Button 8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2" name="Option Button 9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3" name="Option Button 10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4" name="Option Button 1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5" name="Option Button 1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6" name="Option Button 13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7" name="Option Button 14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8" name="Option Button 15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9" name="Option Button 16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20" name="Option Button 17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21" name="Option Button 18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2" name="Option Button 19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23" name="Option Button 20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24" name="Option Button 2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I179"/>
  <sheetViews>
    <sheetView rightToLeft="1" topLeftCell="A115" zoomScale="96" zoomScaleNormal="96" workbookViewId="0">
      <selection sqref="A1:XFD1048576"/>
    </sheetView>
  </sheetViews>
  <sheetFormatPr defaultColWidth="9" defaultRowHeight="15.75"/>
  <cols>
    <col min="1" max="1" width="15" style="40" customWidth="1"/>
    <col min="2" max="2" width="12.140625" style="40" customWidth="1"/>
    <col min="3" max="3" width="18.7109375" style="40" customWidth="1"/>
    <col min="4" max="4" width="12.42578125" style="40" customWidth="1"/>
    <col min="5" max="5" width="8.7109375" style="40" customWidth="1"/>
    <col min="6" max="6" width="8.140625" style="40" customWidth="1"/>
    <col min="7" max="7" width="10.28515625" style="40" customWidth="1"/>
    <col min="8" max="8" width="8.42578125" style="40" customWidth="1"/>
    <col min="9" max="9" width="9.140625" style="40" customWidth="1"/>
    <col min="10" max="10" width="10" style="40" customWidth="1"/>
    <col min="11" max="11" width="8.42578125" style="40" customWidth="1"/>
    <col min="12" max="12" width="18.7109375" style="40" customWidth="1"/>
    <col min="13" max="13" width="8.7109375" style="40" customWidth="1"/>
    <col min="14" max="14" width="10" style="40" customWidth="1"/>
    <col min="15" max="15" width="9.7109375" style="40" customWidth="1"/>
    <col min="16" max="16" width="10.140625" style="40" customWidth="1"/>
    <col min="17" max="17" width="9" style="40"/>
    <col min="18" max="18" width="8.140625" style="40" customWidth="1"/>
    <col min="19" max="28" width="9" style="40"/>
    <col min="29" max="29" width="7.5703125" style="40" customWidth="1"/>
    <col min="30" max="16384" width="9" style="40"/>
  </cols>
  <sheetData>
    <row r="1" spans="1:35" ht="16.5" thickBot="1">
      <c r="A1" s="63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</row>
    <row r="2" spans="1:35" ht="16.5" thickBot="1">
      <c r="A2" s="174" t="s">
        <v>0</v>
      </c>
      <c r="B2" s="175"/>
      <c r="C2" s="176"/>
      <c r="D2" s="146"/>
      <c r="E2" s="146"/>
      <c r="F2" s="54" t="s">
        <v>1</v>
      </c>
      <c r="G2" s="54"/>
      <c r="H2" s="54"/>
      <c r="I2" s="54"/>
      <c r="J2" s="54"/>
      <c r="K2" s="54"/>
      <c r="L2" s="54"/>
      <c r="M2" s="54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</row>
    <row r="3" spans="1:35" ht="57.75" customHeight="1">
      <c r="A3" s="3" t="s">
        <v>2</v>
      </c>
      <c r="B3" s="22" t="s">
        <v>3</v>
      </c>
      <c r="C3" s="23" t="s">
        <v>4</v>
      </c>
      <c r="D3" s="146"/>
      <c r="E3" s="55"/>
      <c r="F3" s="54"/>
      <c r="G3" s="54"/>
      <c r="H3" s="54"/>
      <c r="I3" s="54"/>
      <c r="J3" s="54"/>
      <c r="K3" s="54"/>
      <c r="L3" s="54"/>
      <c r="M3" s="54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</row>
    <row r="4" spans="1:35">
      <c r="A4" s="20" t="s">
        <v>5</v>
      </c>
      <c r="B4" s="158"/>
      <c r="C4" s="158"/>
      <c r="D4" s="146"/>
      <c r="E4" s="55"/>
      <c r="F4" s="54"/>
      <c r="G4" s="54"/>
      <c r="H4" s="54"/>
      <c r="I4" s="54"/>
      <c r="J4" s="54"/>
      <c r="K4" s="54"/>
      <c r="L4" s="54"/>
      <c r="M4" s="54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</row>
    <row r="5" spans="1:35" ht="16.5" thickBot="1">
      <c r="A5" s="4" t="s">
        <v>6</v>
      </c>
      <c r="B5" s="158"/>
      <c r="C5" s="158"/>
      <c r="D5" s="146"/>
      <c r="E5" s="146"/>
      <c r="F5" s="54"/>
      <c r="G5" s="54"/>
      <c r="H5" s="54"/>
      <c r="I5" s="54"/>
      <c r="J5" s="54"/>
      <c r="K5" s="54"/>
      <c r="L5" s="54"/>
      <c r="M5" s="54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</row>
    <row r="6" spans="1:35" ht="12" customHeight="1" thickBo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</row>
    <row r="7" spans="1:35" ht="32.25" customHeight="1" thickBot="1">
      <c r="A7" s="177" t="s">
        <v>7</v>
      </c>
      <c r="B7" s="178"/>
      <c r="C7" s="178"/>
      <c r="D7" s="178"/>
      <c r="E7" s="178"/>
      <c r="F7" s="178"/>
      <c r="G7" s="178"/>
      <c r="H7" s="178"/>
      <c r="I7" s="178"/>
      <c r="J7" s="179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</row>
    <row r="8" spans="1:35">
      <c r="A8" s="5" t="s">
        <v>8</v>
      </c>
      <c r="B8" s="180" t="s">
        <v>5</v>
      </c>
      <c r="C8" s="181"/>
      <c r="D8" s="182"/>
      <c r="E8" s="180" t="s">
        <v>6</v>
      </c>
      <c r="F8" s="181"/>
      <c r="G8" s="182"/>
      <c r="H8" s="180" t="s">
        <v>9</v>
      </c>
      <c r="I8" s="181"/>
      <c r="J8" s="183"/>
      <c r="K8" s="146"/>
      <c r="L8" s="55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</row>
    <row r="9" spans="1:35" ht="16.5" thickBot="1">
      <c r="A9" s="6" t="s">
        <v>10</v>
      </c>
      <c r="B9" s="7" t="s">
        <v>11</v>
      </c>
      <c r="C9" s="184" t="s">
        <v>12</v>
      </c>
      <c r="D9" s="185"/>
      <c r="E9" s="7" t="s">
        <v>11</v>
      </c>
      <c r="F9" s="184" t="s">
        <v>12</v>
      </c>
      <c r="G9" s="185"/>
      <c r="H9" s="7" t="s">
        <v>11</v>
      </c>
      <c r="I9" s="184" t="s">
        <v>12</v>
      </c>
      <c r="J9" s="186"/>
      <c r="K9" s="55"/>
      <c r="L9" s="55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</row>
    <row r="10" spans="1:35">
      <c r="A10" s="39" t="s">
        <v>263</v>
      </c>
      <c r="B10" s="158"/>
      <c r="C10" s="158"/>
      <c r="D10" s="91"/>
      <c r="E10" s="158"/>
      <c r="F10" s="158"/>
      <c r="G10" s="91"/>
      <c r="H10" s="111">
        <f>B10+E10</f>
        <v>0</v>
      </c>
      <c r="I10" s="110">
        <f t="shared" ref="H10:J31" si="0">C10+F10</f>
        <v>0</v>
      </c>
      <c r="J10" s="112"/>
      <c r="K10" s="146"/>
      <c r="L10" s="55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</row>
    <row r="11" spans="1:35">
      <c r="A11" s="39" t="s">
        <v>186</v>
      </c>
      <c r="B11" s="158"/>
      <c r="C11" s="158"/>
      <c r="D11" s="8"/>
      <c r="E11" s="158"/>
      <c r="F11" s="158"/>
      <c r="G11" s="8"/>
      <c r="H11" s="113">
        <f t="shared" si="0"/>
        <v>0</v>
      </c>
      <c r="I11" s="113">
        <f t="shared" si="0"/>
        <v>0</v>
      </c>
      <c r="J11" s="114"/>
      <c r="K11" s="146"/>
      <c r="L11" s="146"/>
      <c r="M11" s="55"/>
      <c r="N11" s="55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</row>
    <row r="12" spans="1:35">
      <c r="A12" s="11" t="s">
        <v>269</v>
      </c>
      <c r="B12" s="158"/>
      <c r="C12" s="158"/>
      <c r="D12" s="8"/>
      <c r="E12" s="158"/>
      <c r="F12" s="158"/>
      <c r="G12" s="8"/>
      <c r="H12" s="113">
        <f t="shared" si="0"/>
        <v>0</v>
      </c>
      <c r="I12" s="113">
        <f t="shared" si="0"/>
        <v>0</v>
      </c>
      <c r="J12" s="114"/>
      <c r="K12" s="146"/>
      <c r="L12" s="146"/>
      <c r="M12" s="55"/>
      <c r="N12" s="55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</row>
    <row r="13" spans="1:35">
      <c r="A13" s="11" t="s">
        <v>264</v>
      </c>
      <c r="B13" s="158"/>
      <c r="C13" s="158"/>
      <c r="D13" s="8"/>
      <c r="E13" s="158"/>
      <c r="F13" s="158"/>
      <c r="G13" s="8"/>
      <c r="H13" s="113">
        <f t="shared" si="0"/>
        <v>0</v>
      </c>
      <c r="I13" s="113">
        <f t="shared" si="0"/>
        <v>0</v>
      </c>
      <c r="J13" s="114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</row>
    <row r="14" spans="1:35">
      <c r="A14" s="11" t="s">
        <v>265</v>
      </c>
      <c r="B14" s="158"/>
      <c r="C14" s="158"/>
      <c r="D14" s="13"/>
      <c r="E14" s="158"/>
      <c r="F14" s="158"/>
      <c r="G14" s="13"/>
      <c r="H14" s="113">
        <f t="shared" si="0"/>
        <v>0</v>
      </c>
      <c r="I14" s="113">
        <f t="shared" si="0"/>
        <v>0</v>
      </c>
      <c r="J14" s="115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</row>
    <row r="15" spans="1:35">
      <c r="A15" s="11" t="s">
        <v>13</v>
      </c>
      <c r="B15" s="158"/>
      <c r="C15" s="158"/>
      <c r="D15" s="159"/>
      <c r="E15" s="158"/>
      <c r="F15" s="158"/>
      <c r="G15" s="159"/>
      <c r="H15" s="113">
        <f t="shared" si="0"/>
        <v>0</v>
      </c>
      <c r="I15" s="113">
        <f t="shared" si="0"/>
        <v>0</v>
      </c>
      <c r="J15" s="116">
        <f>D15+G15</f>
        <v>0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</row>
    <row r="16" spans="1:35">
      <c r="A16" s="11" t="s">
        <v>220</v>
      </c>
      <c r="B16" s="158"/>
      <c r="C16" s="158"/>
      <c r="D16" s="159"/>
      <c r="E16" s="158"/>
      <c r="F16" s="158"/>
      <c r="G16" s="159"/>
      <c r="H16" s="113">
        <f t="shared" si="0"/>
        <v>0</v>
      </c>
      <c r="I16" s="113">
        <f t="shared" si="0"/>
        <v>0</v>
      </c>
      <c r="J16" s="116">
        <f t="shared" si="0"/>
        <v>0</v>
      </c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</row>
    <row r="17" spans="1:35">
      <c r="A17" s="11" t="s">
        <v>221</v>
      </c>
      <c r="B17" s="158"/>
      <c r="C17" s="158"/>
      <c r="D17" s="159"/>
      <c r="E17" s="158"/>
      <c r="F17" s="158"/>
      <c r="G17" s="159"/>
      <c r="H17" s="113">
        <f t="shared" si="0"/>
        <v>0</v>
      </c>
      <c r="I17" s="113">
        <f t="shared" si="0"/>
        <v>0</v>
      </c>
      <c r="J17" s="116">
        <f t="shared" si="0"/>
        <v>0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</row>
    <row r="18" spans="1:35">
      <c r="A18" s="11" t="s">
        <v>14</v>
      </c>
      <c r="B18" s="158"/>
      <c r="C18" s="158"/>
      <c r="D18" s="159"/>
      <c r="E18" s="158"/>
      <c r="F18" s="158"/>
      <c r="G18" s="159"/>
      <c r="H18" s="113">
        <f t="shared" si="0"/>
        <v>0</v>
      </c>
      <c r="I18" s="113">
        <f t="shared" si="0"/>
        <v>0</v>
      </c>
      <c r="J18" s="116">
        <f t="shared" si="0"/>
        <v>0</v>
      </c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</row>
    <row r="19" spans="1:35">
      <c r="A19" s="11" t="s">
        <v>15</v>
      </c>
      <c r="B19" s="158"/>
      <c r="C19" s="158"/>
      <c r="D19" s="159"/>
      <c r="E19" s="158"/>
      <c r="F19" s="158"/>
      <c r="G19" s="159"/>
      <c r="H19" s="113">
        <f t="shared" si="0"/>
        <v>0</v>
      </c>
      <c r="I19" s="113">
        <f t="shared" si="0"/>
        <v>0</v>
      </c>
      <c r="J19" s="116">
        <f t="shared" si="0"/>
        <v>0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</row>
    <row r="20" spans="1:35">
      <c r="A20" s="11" t="s">
        <v>16</v>
      </c>
      <c r="B20" s="158"/>
      <c r="C20" s="158"/>
      <c r="D20" s="159"/>
      <c r="E20" s="158"/>
      <c r="F20" s="158"/>
      <c r="G20" s="159"/>
      <c r="H20" s="113">
        <f t="shared" si="0"/>
        <v>0</v>
      </c>
      <c r="I20" s="113">
        <f t="shared" si="0"/>
        <v>0</v>
      </c>
      <c r="J20" s="116">
        <f t="shared" si="0"/>
        <v>0</v>
      </c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</row>
    <row r="21" spans="1:35">
      <c r="A21" s="11" t="s">
        <v>17</v>
      </c>
      <c r="B21" s="158"/>
      <c r="C21" s="158"/>
      <c r="D21" s="159"/>
      <c r="E21" s="158"/>
      <c r="F21" s="158"/>
      <c r="G21" s="159"/>
      <c r="H21" s="113">
        <f t="shared" si="0"/>
        <v>0</v>
      </c>
      <c r="I21" s="113">
        <f t="shared" si="0"/>
        <v>0</v>
      </c>
      <c r="J21" s="116">
        <f t="shared" si="0"/>
        <v>0</v>
      </c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</row>
    <row r="22" spans="1:35">
      <c r="A22" s="11" t="s">
        <v>18</v>
      </c>
      <c r="B22" s="158"/>
      <c r="C22" s="158"/>
      <c r="D22" s="159"/>
      <c r="E22" s="158"/>
      <c r="F22" s="158"/>
      <c r="G22" s="159"/>
      <c r="H22" s="113">
        <f t="shared" si="0"/>
        <v>0</v>
      </c>
      <c r="I22" s="113">
        <f t="shared" si="0"/>
        <v>0</v>
      </c>
      <c r="J22" s="116">
        <f t="shared" si="0"/>
        <v>0</v>
      </c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</row>
    <row r="23" spans="1:35">
      <c r="A23" s="11" t="s">
        <v>19</v>
      </c>
      <c r="B23" s="158"/>
      <c r="C23" s="158"/>
      <c r="D23" s="159"/>
      <c r="E23" s="158"/>
      <c r="F23" s="158"/>
      <c r="G23" s="159"/>
      <c r="H23" s="113">
        <f t="shared" si="0"/>
        <v>0</v>
      </c>
      <c r="I23" s="113">
        <f t="shared" si="0"/>
        <v>0</v>
      </c>
      <c r="J23" s="116">
        <f>D23+G23</f>
        <v>0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</row>
    <row r="24" spans="1:35">
      <c r="A24" s="11" t="s">
        <v>20</v>
      </c>
      <c r="B24" s="158"/>
      <c r="C24" s="158"/>
      <c r="D24" s="159"/>
      <c r="E24" s="158"/>
      <c r="F24" s="158"/>
      <c r="G24" s="159"/>
      <c r="H24" s="113">
        <f t="shared" si="0"/>
        <v>0</v>
      </c>
      <c r="I24" s="113">
        <f t="shared" si="0"/>
        <v>0</v>
      </c>
      <c r="J24" s="116">
        <f>D24+G24</f>
        <v>0</v>
      </c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</row>
    <row r="25" spans="1:35">
      <c r="A25" s="11" t="s">
        <v>21</v>
      </c>
      <c r="B25" s="158"/>
      <c r="C25" s="158"/>
      <c r="D25" s="15"/>
      <c r="E25" s="158"/>
      <c r="F25" s="158"/>
      <c r="G25" s="8"/>
      <c r="H25" s="113">
        <f t="shared" si="0"/>
        <v>0</v>
      </c>
      <c r="I25" s="113">
        <f t="shared" si="0"/>
        <v>0</v>
      </c>
      <c r="J25" s="114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</row>
    <row r="26" spans="1:35">
      <c r="A26" s="11" t="s">
        <v>22</v>
      </c>
      <c r="B26" s="158"/>
      <c r="C26" s="158"/>
      <c r="D26" s="15"/>
      <c r="E26" s="158"/>
      <c r="F26" s="158"/>
      <c r="G26" s="8"/>
      <c r="H26" s="113">
        <f t="shared" si="0"/>
        <v>0</v>
      </c>
      <c r="I26" s="113">
        <f t="shared" si="0"/>
        <v>0</v>
      </c>
      <c r="J26" s="114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</row>
    <row r="27" spans="1:35">
      <c r="A27" s="11" t="s">
        <v>23</v>
      </c>
      <c r="B27" s="158"/>
      <c r="C27" s="158"/>
      <c r="D27" s="15"/>
      <c r="E27" s="158"/>
      <c r="F27" s="158"/>
      <c r="G27" s="8"/>
      <c r="H27" s="113">
        <f t="shared" si="0"/>
        <v>0</v>
      </c>
      <c r="I27" s="113">
        <f t="shared" si="0"/>
        <v>0</v>
      </c>
      <c r="J27" s="114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</row>
    <row r="28" spans="1:35">
      <c r="A28" s="11" t="s">
        <v>24</v>
      </c>
      <c r="B28" s="158"/>
      <c r="C28" s="158"/>
      <c r="D28" s="15"/>
      <c r="E28" s="158"/>
      <c r="F28" s="158"/>
      <c r="G28" s="8"/>
      <c r="H28" s="113">
        <f t="shared" si="0"/>
        <v>0</v>
      </c>
      <c r="I28" s="113">
        <f t="shared" si="0"/>
        <v>0</v>
      </c>
      <c r="J28" s="114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</row>
    <row r="29" spans="1:35">
      <c r="A29" s="11" t="s">
        <v>25</v>
      </c>
      <c r="B29" s="158"/>
      <c r="C29" s="158"/>
      <c r="D29" s="15"/>
      <c r="E29" s="158"/>
      <c r="F29" s="158"/>
      <c r="G29" s="8"/>
      <c r="H29" s="113">
        <f t="shared" si="0"/>
        <v>0</v>
      </c>
      <c r="I29" s="113">
        <f t="shared" si="0"/>
        <v>0</v>
      </c>
      <c r="J29" s="114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</row>
    <row r="30" spans="1:35">
      <c r="A30" s="11" t="s">
        <v>26</v>
      </c>
      <c r="B30" s="158"/>
      <c r="C30" s="158"/>
      <c r="D30" s="15"/>
      <c r="E30" s="158"/>
      <c r="F30" s="158"/>
      <c r="G30" s="8"/>
      <c r="H30" s="113">
        <f t="shared" si="0"/>
        <v>0</v>
      </c>
      <c r="I30" s="113">
        <f t="shared" si="0"/>
        <v>0</v>
      </c>
      <c r="J30" s="114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</row>
    <row r="31" spans="1:35">
      <c r="A31" s="11" t="s">
        <v>27</v>
      </c>
      <c r="B31" s="158"/>
      <c r="C31" s="158"/>
      <c r="D31" s="16"/>
      <c r="E31" s="158"/>
      <c r="F31" s="158"/>
      <c r="G31" s="13"/>
      <c r="H31" s="113">
        <f t="shared" si="0"/>
        <v>0</v>
      </c>
      <c r="I31" s="113">
        <f t="shared" si="0"/>
        <v>0</v>
      </c>
      <c r="J31" s="115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</row>
    <row r="32" spans="1:35" ht="16.5" thickBot="1">
      <c r="A32" s="6" t="s">
        <v>28</v>
      </c>
      <c r="B32" s="117">
        <f>SUM(B10:B31)</f>
        <v>0</v>
      </c>
      <c r="C32" s="117">
        <f>SUM(C10:C31)</f>
        <v>0</v>
      </c>
      <c r="D32" s="142">
        <f>SUM(D15:D24)</f>
        <v>0</v>
      </c>
      <c r="E32" s="117">
        <f>SUM(E10:E31)</f>
        <v>0</v>
      </c>
      <c r="F32" s="117">
        <f>SUM(F10:F31)</f>
        <v>0</v>
      </c>
      <c r="G32" s="142">
        <f>SUM(G15:G24)</f>
        <v>0</v>
      </c>
      <c r="H32" s="117">
        <f>SUM(H10:H31)</f>
        <v>0</v>
      </c>
      <c r="I32" s="117">
        <f>SUM(I10:I31)</f>
        <v>0</v>
      </c>
      <c r="J32" s="118">
        <f>SUM(J15:J24)</f>
        <v>0</v>
      </c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</row>
    <row r="33" spans="1:35" ht="16.5" thickBot="1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</row>
    <row r="34" spans="1:35" ht="16.5" thickBot="1">
      <c r="A34" s="174" t="s">
        <v>29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</row>
    <row r="35" spans="1:35" ht="30.75" customHeight="1">
      <c r="A35" s="187" t="s">
        <v>2</v>
      </c>
      <c r="B35" s="190" t="s">
        <v>30</v>
      </c>
      <c r="C35" s="191"/>
      <c r="D35" s="190" t="s">
        <v>31</v>
      </c>
      <c r="E35" s="191"/>
      <c r="F35" s="194" t="s">
        <v>32</v>
      </c>
      <c r="G35" s="195"/>
      <c r="H35" s="195"/>
      <c r="I35" s="195"/>
      <c r="J35" s="195"/>
      <c r="K35" s="196"/>
      <c r="L35" s="194" t="s">
        <v>33</v>
      </c>
      <c r="M35" s="195"/>
      <c r="N35" s="195"/>
      <c r="O35" s="195"/>
      <c r="P35" s="195"/>
      <c r="Q35" s="195"/>
      <c r="R35" s="195"/>
      <c r="S35" s="195"/>
      <c r="T35" s="196"/>
      <c r="U35" s="194" t="s">
        <v>34</v>
      </c>
      <c r="V35" s="195"/>
      <c r="W35" s="195"/>
      <c r="X35" s="199"/>
      <c r="Y35" s="200" t="s">
        <v>177</v>
      </c>
      <c r="Z35" s="201"/>
      <c r="AA35" s="204" t="s">
        <v>273</v>
      </c>
      <c r="AB35" s="205"/>
      <c r="AC35" s="146"/>
      <c r="AD35" s="208" t="s">
        <v>182</v>
      </c>
      <c r="AE35" s="209"/>
      <c r="AF35" s="210"/>
      <c r="AG35" s="146"/>
      <c r="AH35" s="146"/>
      <c r="AI35" s="146"/>
    </row>
    <row r="36" spans="1:35" ht="34.9" customHeight="1">
      <c r="A36" s="188"/>
      <c r="B36" s="192"/>
      <c r="C36" s="193"/>
      <c r="D36" s="192"/>
      <c r="E36" s="193"/>
      <c r="F36" s="211" t="s">
        <v>35</v>
      </c>
      <c r="G36" s="212"/>
      <c r="H36" s="211" t="s">
        <v>36</v>
      </c>
      <c r="I36" s="212"/>
      <c r="J36" s="211" t="s">
        <v>37</v>
      </c>
      <c r="K36" s="212"/>
      <c r="L36" s="197" t="s">
        <v>38</v>
      </c>
      <c r="M36" s="197" t="s">
        <v>39</v>
      </c>
      <c r="N36" s="197" t="s">
        <v>40</v>
      </c>
      <c r="O36" s="197" t="s">
        <v>41</v>
      </c>
      <c r="P36" s="197" t="s">
        <v>42</v>
      </c>
      <c r="Q36" s="197" t="s">
        <v>43</v>
      </c>
      <c r="R36" s="197" t="s">
        <v>44</v>
      </c>
      <c r="S36" s="197" t="s">
        <v>45</v>
      </c>
      <c r="T36" s="197" t="s">
        <v>222</v>
      </c>
      <c r="U36" s="197" t="s">
        <v>46</v>
      </c>
      <c r="V36" s="211" t="s">
        <v>47</v>
      </c>
      <c r="W36" s="213"/>
      <c r="X36" s="214"/>
      <c r="Y36" s="202"/>
      <c r="Z36" s="203"/>
      <c r="AA36" s="206"/>
      <c r="AB36" s="207"/>
      <c r="AC36" s="146"/>
      <c r="AD36" s="41" t="s">
        <v>2</v>
      </c>
      <c r="AE36" s="42" t="s">
        <v>183</v>
      </c>
      <c r="AF36" s="43" t="s">
        <v>184</v>
      </c>
      <c r="AG36" s="146"/>
      <c r="AH36" s="146"/>
      <c r="AI36" s="146"/>
    </row>
    <row r="37" spans="1:35" ht="62.25" customHeight="1">
      <c r="A37" s="189"/>
      <c r="B37" s="17" t="s">
        <v>48</v>
      </c>
      <c r="C37" s="17" t="s">
        <v>49</v>
      </c>
      <c r="D37" s="17" t="s">
        <v>48</v>
      </c>
      <c r="E37" s="17" t="s">
        <v>49</v>
      </c>
      <c r="F37" s="17" t="s">
        <v>48</v>
      </c>
      <c r="G37" s="17" t="s">
        <v>49</v>
      </c>
      <c r="H37" s="17" t="s">
        <v>48</v>
      </c>
      <c r="I37" s="17" t="s">
        <v>49</v>
      </c>
      <c r="J37" s="17" t="s">
        <v>48</v>
      </c>
      <c r="K37" s="17" t="s">
        <v>49</v>
      </c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7" t="s">
        <v>50</v>
      </c>
      <c r="W37" s="17" t="s">
        <v>51</v>
      </c>
      <c r="X37" s="18" t="s">
        <v>52</v>
      </c>
      <c r="Y37" s="44" t="s">
        <v>178</v>
      </c>
      <c r="Z37" s="45" t="s">
        <v>179</v>
      </c>
      <c r="AA37" s="45" t="s">
        <v>180</v>
      </c>
      <c r="AB37" s="46" t="s">
        <v>181</v>
      </c>
      <c r="AC37" s="146"/>
      <c r="AD37" s="41" t="s">
        <v>185</v>
      </c>
      <c r="AE37" s="158"/>
      <c r="AF37" s="158"/>
      <c r="AG37" s="146"/>
      <c r="AH37" s="146"/>
      <c r="AI37" s="146"/>
    </row>
    <row r="38" spans="1:35" ht="16.5" thickBot="1">
      <c r="A38" s="20" t="s">
        <v>5</v>
      </c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46"/>
      <c r="AD38" s="47" t="s">
        <v>6</v>
      </c>
      <c r="AE38" s="158"/>
      <c r="AF38" s="158"/>
      <c r="AG38" s="146"/>
      <c r="AH38" s="146"/>
      <c r="AI38" s="146"/>
    </row>
    <row r="39" spans="1:35" ht="16.5" thickBot="1">
      <c r="A39" s="4" t="s">
        <v>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46"/>
      <c r="AD39" s="146"/>
      <c r="AE39" s="146"/>
      <c r="AF39" s="146"/>
      <c r="AG39" s="146"/>
      <c r="AH39" s="146"/>
      <c r="AI39" s="146"/>
    </row>
    <row r="40" spans="1:35" ht="16.5" thickBot="1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</row>
    <row r="41" spans="1:35" ht="16.5" thickBot="1">
      <c r="A41" s="174" t="s">
        <v>53</v>
      </c>
      <c r="B41" s="175"/>
      <c r="C41" s="175"/>
      <c r="D41" s="175"/>
      <c r="E41" s="17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</row>
    <row r="42" spans="1:35" ht="30.6" customHeight="1">
      <c r="A42" s="3" t="s">
        <v>54</v>
      </c>
      <c r="B42" s="194" t="s">
        <v>55</v>
      </c>
      <c r="C42" s="196"/>
      <c r="D42" s="194" t="s">
        <v>56</v>
      </c>
      <c r="E42" s="196"/>
      <c r="F42" s="194" t="s">
        <v>57</v>
      </c>
      <c r="G42" s="196"/>
      <c r="H42" s="194" t="s">
        <v>58</v>
      </c>
      <c r="I42" s="196"/>
      <c r="J42" s="194" t="s">
        <v>59</v>
      </c>
      <c r="K42" s="196"/>
      <c r="L42" s="194" t="s">
        <v>60</v>
      </c>
      <c r="M42" s="196"/>
      <c r="N42" s="194" t="s">
        <v>61</v>
      </c>
      <c r="O42" s="196"/>
      <c r="P42" s="194" t="s">
        <v>62</v>
      </c>
      <c r="Q42" s="196"/>
      <c r="R42" s="194" t="s">
        <v>63</v>
      </c>
      <c r="S42" s="195"/>
      <c r="T42" s="196"/>
      <c r="U42" s="194" t="s">
        <v>64</v>
      </c>
      <c r="V42" s="196"/>
      <c r="W42" s="194" t="s">
        <v>65</v>
      </c>
      <c r="X42" s="196"/>
      <c r="Y42" s="194" t="s">
        <v>66</v>
      </c>
      <c r="Z42" s="199"/>
      <c r="AA42" s="146"/>
      <c r="AB42" s="169" t="s">
        <v>53</v>
      </c>
      <c r="AC42" s="169"/>
      <c r="AD42" s="146"/>
      <c r="AE42" s="170" t="s">
        <v>280</v>
      </c>
      <c r="AF42" s="170"/>
      <c r="AG42" s="146"/>
      <c r="AH42" s="171" t="s">
        <v>281</v>
      </c>
      <c r="AI42" s="171"/>
    </row>
    <row r="43" spans="1:35" ht="31.5">
      <c r="A43" s="20" t="s">
        <v>2</v>
      </c>
      <c r="B43" s="17" t="s">
        <v>67</v>
      </c>
      <c r="C43" s="17" t="s">
        <v>6</v>
      </c>
      <c r="D43" s="17" t="s">
        <v>67</v>
      </c>
      <c r="E43" s="17" t="s">
        <v>6</v>
      </c>
      <c r="F43" s="17" t="s">
        <v>67</v>
      </c>
      <c r="G43" s="17" t="s">
        <v>6</v>
      </c>
      <c r="H43" s="17" t="s">
        <v>67</v>
      </c>
      <c r="I43" s="17" t="s">
        <v>6</v>
      </c>
      <c r="J43" s="17" t="s">
        <v>67</v>
      </c>
      <c r="K43" s="17" t="s">
        <v>6</v>
      </c>
      <c r="L43" s="17" t="s">
        <v>67</v>
      </c>
      <c r="M43" s="17" t="s">
        <v>6</v>
      </c>
      <c r="N43" s="17" t="s">
        <v>67</v>
      </c>
      <c r="O43" s="17" t="s">
        <v>6</v>
      </c>
      <c r="P43" s="17" t="s">
        <v>67</v>
      </c>
      <c r="Q43" s="17" t="s">
        <v>6</v>
      </c>
      <c r="R43" s="17" t="s">
        <v>67</v>
      </c>
      <c r="S43" s="211" t="s">
        <v>6</v>
      </c>
      <c r="T43" s="212"/>
      <c r="U43" s="17" t="s">
        <v>67</v>
      </c>
      <c r="V43" s="17" t="s">
        <v>6</v>
      </c>
      <c r="W43" s="17" t="s">
        <v>67</v>
      </c>
      <c r="X43" s="17" t="s">
        <v>6</v>
      </c>
      <c r="Y43" s="17" t="s">
        <v>67</v>
      </c>
      <c r="Z43" s="18" t="s">
        <v>6</v>
      </c>
      <c r="AA43" s="146"/>
      <c r="AB43" s="17" t="s">
        <v>67</v>
      </c>
      <c r="AC43" s="17" t="s">
        <v>6</v>
      </c>
      <c r="AD43" s="146"/>
      <c r="AE43" s="17" t="s">
        <v>67</v>
      </c>
      <c r="AF43" s="17" t="s">
        <v>6</v>
      </c>
      <c r="AG43" s="146"/>
      <c r="AH43" s="17" t="s">
        <v>67</v>
      </c>
      <c r="AI43" s="17" t="s">
        <v>6</v>
      </c>
    </row>
    <row r="44" spans="1:35" ht="30" customHeight="1">
      <c r="A44" s="21" t="s">
        <v>68</v>
      </c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220"/>
      <c r="T44" s="221"/>
      <c r="U44" s="160"/>
      <c r="V44" s="160"/>
      <c r="W44" s="160"/>
      <c r="X44" s="160"/>
      <c r="Y44" s="160"/>
      <c r="Z44" s="160"/>
      <c r="AA44" s="21" t="s">
        <v>68</v>
      </c>
      <c r="AB44" s="56">
        <f>U44+W44+Y44+R44+P44+N44+L44+J44+H44+F44+D44+B44</f>
        <v>0</v>
      </c>
      <c r="AC44" s="56">
        <f>V44+X44+Z44+S44+Q44+O44+M44+K44+I44+G44+E44+C44</f>
        <v>0</v>
      </c>
      <c r="AD44" s="146"/>
      <c r="AE44" s="62">
        <f>D38+E38</f>
        <v>0</v>
      </c>
      <c r="AF44" s="62">
        <f>D39+E39</f>
        <v>0</v>
      </c>
      <c r="AG44" s="146"/>
      <c r="AH44" s="62">
        <f>AB44-AE44</f>
        <v>0</v>
      </c>
      <c r="AI44" s="62">
        <f t="shared" ref="AI44:AI47" si="1">AC44-AF44</f>
        <v>0</v>
      </c>
    </row>
    <row r="45" spans="1:35" ht="36" customHeight="1">
      <c r="A45" s="58" t="s">
        <v>69</v>
      </c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222"/>
      <c r="T45" s="223"/>
      <c r="U45" s="161"/>
      <c r="V45" s="161"/>
      <c r="W45" s="161"/>
      <c r="X45" s="161"/>
      <c r="Y45" s="161"/>
      <c r="Z45" s="161"/>
      <c r="AA45" s="127" t="s">
        <v>69</v>
      </c>
      <c r="AB45" s="56">
        <f>U45+W45+Y45+R45+P45+N45+L45+J45+H45+F45+D45+B45</f>
        <v>0</v>
      </c>
      <c r="AC45" s="56">
        <f>V45+X45+Z45+S45+Q45+O45+M45+K45+I45+G45+E45+C45</f>
        <v>0</v>
      </c>
      <c r="AD45" s="146"/>
      <c r="AE45" s="56">
        <f>C52+C53+D52+D53</f>
        <v>0</v>
      </c>
      <c r="AF45" s="56">
        <f>C54+C55+D54+D55</f>
        <v>0</v>
      </c>
      <c r="AG45" s="146"/>
      <c r="AH45" s="62">
        <f t="shared" ref="AH45:AH47" si="2">AB45-AE45</f>
        <v>0</v>
      </c>
      <c r="AI45" s="62">
        <f t="shared" si="1"/>
        <v>0</v>
      </c>
    </row>
    <row r="46" spans="1:35" ht="35.25" customHeight="1">
      <c r="A46" s="59" t="s">
        <v>70</v>
      </c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224"/>
      <c r="T46" s="225"/>
      <c r="U46" s="162"/>
      <c r="V46" s="162"/>
      <c r="W46" s="162"/>
      <c r="X46" s="162"/>
      <c r="Y46" s="162"/>
      <c r="Z46" s="162"/>
      <c r="AA46" s="128" t="s">
        <v>70</v>
      </c>
      <c r="AB46" s="56">
        <f t="shared" ref="AB46:AC47" si="3">U46+W46+Y46+R46+P46+N46+L46+J46+H46+F46+D46+B46</f>
        <v>0</v>
      </c>
      <c r="AC46" s="56">
        <f t="shared" si="3"/>
        <v>0</v>
      </c>
      <c r="AD46" s="146"/>
      <c r="AE46" s="56">
        <f>E52+E53</f>
        <v>0</v>
      </c>
      <c r="AF46" s="56">
        <f>E54+E55</f>
        <v>0</v>
      </c>
      <c r="AG46" s="146"/>
      <c r="AH46" s="62">
        <f t="shared" si="2"/>
        <v>0</v>
      </c>
      <c r="AI46" s="62">
        <f t="shared" si="1"/>
        <v>0</v>
      </c>
    </row>
    <row r="47" spans="1:35" ht="30.75" thickBot="1">
      <c r="A47" s="60" t="s">
        <v>71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226"/>
      <c r="T47" s="227"/>
      <c r="U47" s="163"/>
      <c r="V47" s="163"/>
      <c r="W47" s="163"/>
      <c r="X47" s="163"/>
      <c r="Y47" s="163"/>
      <c r="Z47" s="163"/>
      <c r="AA47" s="129" t="s">
        <v>71</v>
      </c>
      <c r="AB47" s="56">
        <f>U47+W47+Y47+R47+P47+N47+L47+J47+H47+F47+D47+B47</f>
        <v>0</v>
      </c>
      <c r="AC47" s="56">
        <f t="shared" si="3"/>
        <v>0</v>
      </c>
      <c r="AD47" s="146"/>
      <c r="AE47" s="62">
        <f>F52+F53+G52+G53+H52+H53+I52+I53+J52+J53+K52+K53+L52+L53+M52+M53+N52+N53+O52+O53+P52+P53+Q52+Q53+R52+R53+S52+S53+T52+T53+U52+U53+V52+V53+W52+W53+X52+X53</f>
        <v>0</v>
      </c>
      <c r="AF47" s="62">
        <f>Y54+Y55-(C54+C55+D54+D55+E54+E55)</f>
        <v>0</v>
      </c>
      <c r="AG47" s="146"/>
      <c r="AH47" s="62">
        <f t="shared" si="2"/>
        <v>0</v>
      </c>
      <c r="AI47" s="62">
        <f t="shared" si="1"/>
        <v>0</v>
      </c>
    </row>
    <row r="48" spans="1:3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</row>
    <row r="49" spans="1:35" ht="16.5" thickBot="1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</row>
    <row r="50" spans="1:35" ht="16.5" thickBot="1">
      <c r="A50" s="174" t="s">
        <v>72</v>
      </c>
      <c r="B50" s="175"/>
      <c r="C50" s="175"/>
      <c r="D50" s="175"/>
      <c r="E50" s="175"/>
      <c r="F50" s="17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</row>
    <row r="51" spans="1:35" ht="31.5">
      <c r="A51" s="3" t="s">
        <v>2</v>
      </c>
      <c r="B51" s="22" t="s">
        <v>73</v>
      </c>
      <c r="C51" s="22" t="s">
        <v>74</v>
      </c>
      <c r="D51" s="22" t="s">
        <v>75</v>
      </c>
      <c r="E51" s="22" t="s">
        <v>76</v>
      </c>
      <c r="F51" s="22" t="s">
        <v>223</v>
      </c>
      <c r="G51" s="22" t="s">
        <v>224</v>
      </c>
      <c r="H51" s="22" t="s">
        <v>38</v>
      </c>
      <c r="I51" s="22" t="s">
        <v>225</v>
      </c>
      <c r="J51" s="22" t="s">
        <v>226</v>
      </c>
      <c r="K51" s="22" t="s">
        <v>40</v>
      </c>
      <c r="L51" s="22" t="s">
        <v>41</v>
      </c>
      <c r="M51" s="22" t="s">
        <v>42</v>
      </c>
      <c r="N51" s="22" t="s">
        <v>43</v>
      </c>
      <c r="O51" s="22" t="s">
        <v>227</v>
      </c>
      <c r="P51" s="22" t="s">
        <v>45</v>
      </c>
      <c r="Q51" s="22" t="s">
        <v>228</v>
      </c>
      <c r="R51" s="22" t="s">
        <v>77</v>
      </c>
      <c r="S51" s="22" t="s">
        <v>229</v>
      </c>
      <c r="T51" s="22" t="s">
        <v>78</v>
      </c>
      <c r="U51" s="22" t="s">
        <v>79</v>
      </c>
      <c r="V51" s="22" t="s">
        <v>80</v>
      </c>
      <c r="W51" s="22" t="s">
        <v>81</v>
      </c>
      <c r="X51" s="22" t="s">
        <v>270</v>
      </c>
      <c r="Y51" s="23" t="s">
        <v>28</v>
      </c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</row>
    <row r="52" spans="1:35">
      <c r="A52" s="215" t="s">
        <v>5</v>
      </c>
      <c r="B52" s="17" t="s">
        <v>82</v>
      </c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8">
        <f t="shared" ref="Y52:Y57" si="4">SUM(C52:X52)</f>
        <v>0</v>
      </c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</row>
    <row r="53" spans="1:35">
      <c r="A53" s="189"/>
      <c r="B53" s="17" t="s">
        <v>12</v>
      </c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8">
        <f t="shared" si="4"/>
        <v>0</v>
      </c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</row>
    <row r="54" spans="1:35">
      <c r="A54" s="215" t="s">
        <v>6</v>
      </c>
      <c r="B54" s="17" t="s">
        <v>82</v>
      </c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8">
        <f t="shared" si="4"/>
        <v>0</v>
      </c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</row>
    <row r="55" spans="1:35">
      <c r="A55" s="189"/>
      <c r="B55" s="17" t="s">
        <v>12</v>
      </c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8">
        <f t="shared" si="4"/>
        <v>0</v>
      </c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</row>
    <row r="56" spans="1:35">
      <c r="A56" s="215" t="s">
        <v>9</v>
      </c>
      <c r="B56" s="17" t="s">
        <v>82</v>
      </c>
      <c r="C56" s="17">
        <f>C52+C54</f>
        <v>0</v>
      </c>
      <c r="D56" s="17">
        <f t="shared" ref="C56:X57" si="5">D52+D54</f>
        <v>0</v>
      </c>
      <c r="E56" s="17">
        <f t="shared" si="5"/>
        <v>0</v>
      </c>
      <c r="F56" s="17">
        <f t="shared" si="5"/>
        <v>0</v>
      </c>
      <c r="G56" s="17">
        <f t="shared" si="5"/>
        <v>0</v>
      </c>
      <c r="H56" s="17">
        <f t="shared" si="5"/>
        <v>0</v>
      </c>
      <c r="I56" s="17">
        <f t="shared" si="5"/>
        <v>0</v>
      </c>
      <c r="J56" s="17">
        <f t="shared" si="5"/>
        <v>0</v>
      </c>
      <c r="K56" s="17">
        <f t="shared" si="5"/>
        <v>0</v>
      </c>
      <c r="L56" s="17">
        <f t="shared" si="5"/>
        <v>0</v>
      </c>
      <c r="M56" s="17">
        <f t="shared" si="5"/>
        <v>0</v>
      </c>
      <c r="N56" s="17">
        <f t="shared" si="5"/>
        <v>0</v>
      </c>
      <c r="O56" s="17">
        <f t="shared" si="5"/>
        <v>0</v>
      </c>
      <c r="P56" s="17">
        <f t="shared" si="5"/>
        <v>0</v>
      </c>
      <c r="Q56" s="17">
        <f t="shared" si="5"/>
        <v>0</v>
      </c>
      <c r="R56" s="17">
        <f t="shared" si="5"/>
        <v>0</v>
      </c>
      <c r="S56" s="17">
        <f t="shared" si="5"/>
        <v>0</v>
      </c>
      <c r="T56" s="17">
        <f t="shared" si="5"/>
        <v>0</v>
      </c>
      <c r="U56" s="17">
        <f t="shared" si="5"/>
        <v>0</v>
      </c>
      <c r="V56" s="17">
        <f t="shared" si="5"/>
        <v>0</v>
      </c>
      <c r="W56" s="17">
        <f t="shared" si="5"/>
        <v>0</v>
      </c>
      <c r="X56" s="17">
        <f t="shared" si="5"/>
        <v>0</v>
      </c>
      <c r="Y56" s="18">
        <f t="shared" si="4"/>
        <v>0</v>
      </c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</row>
    <row r="57" spans="1:35" ht="16.5" thickBot="1">
      <c r="A57" s="216"/>
      <c r="B57" s="19" t="s">
        <v>12</v>
      </c>
      <c r="C57" s="17">
        <f t="shared" si="5"/>
        <v>0</v>
      </c>
      <c r="D57" s="17">
        <f t="shared" si="5"/>
        <v>0</v>
      </c>
      <c r="E57" s="17">
        <f t="shared" si="5"/>
        <v>0</v>
      </c>
      <c r="F57" s="17">
        <f t="shared" si="5"/>
        <v>0</v>
      </c>
      <c r="G57" s="17">
        <f t="shared" si="5"/>
        <v>0</v>
      </c>
      <c r="H57" s="17">
        <f t="shared" si="5"/>
        <v>0</v>
      </c>
      <c r="I57" s="17">
        <f t="shared" si="5"/>
        <v>0</v>
      </c>
      <c r="J57" s="17">
        <f t="shared" si="5"/>
        <v>0</v>
      </c>
      <c r="K57" s="17">
        <f t="shared" si="5"/>
        <v>0</v>
      </c>
      <c r="L57" s="17">
        <f t="shared" si="5"/>
        <v>0</v>
      </c>
      <c r="M57" s="17">
        <f t="shared" si="5"/>
        <v>0</v>
      </c>
      <c r="N57" s="17">
        <f t="shared" si="5"/>
        <v>0</v>
      </c>
      <c r="O57" s="17">
        <f t="shared" si="5"/>
        <v>0</v>
      </c>
      <c r="P57" s="17">
        <f t="shared" si="5"/>
        <v>0</v>
      </c>
      <c r="Q57" s="17">
        <f t="shared" si="5"/>
        <v>0</v>
      </c>
      <c r="R57" s="17">
        <f t="shared" si="5"/>
        <v>0</v>
      </c>
      <c r="S57" s="17">
        <f t="shared" si="5"/>
        <v>0</v>
      </c>
      <c r="T57" s="17">
        <f t="shared" si="5"/>
        <v>0</v>
      </c>
      <c r="U57" s="17">
        <f t="shared" si="5"/>
        <v>0</v>
      </c>
      <c r="V57" s="17">
        <f t="shared" si="5"/>
        <v>0</v>
      </c>
      <c r="W57" s="17">
        <f t="shared" si="5"/>
        <v>0</v>
      </c>
      <c r="X57" s="17">
        <f t="shared" si="5"/>
        <v>0</v>
      </c>
      <c r="Y57" s="18">
        <f t="shared" si="4"/>
        <v>0</v>
      </c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</row>
    <row r="58" spans="1:35" ht="16.5" thickBot="1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</row>
    <row r="59" spans="1:35" ht="31.5" customHeight="1" thickBot="1">
      <c r="A59" s="217" t="s">
        <v>83</v>
      </c>
      <c r="B59" s="218"/>
      <c r="C59" s="218"/>
      <c r="D59" s="218"/>
      <c r="E59" s="218"/>
      <c r="F59" s="218"/>
      <c r="G59" s="218"/>
      <c r="H59" s="218"/>
      <c r="I59" s="218"/>
      <c r="J59" s="218"/>
      <c r="K59" s="219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</row>
    <row r="60" spans="1:35" ht="105" customHeight="1">
      <c r="A60" s="3" t="s">
        <v>2</v>
      </c>
      <c r="B60" s="22" t="s">
        <v>84</v>
      </c>
      <c r="C60" s="22" t="s">
        <v>85</v>
      </c>
      <c r="D60" s="22" t="s">
        <v>86</v>
      </c>
      <c r="E60" s="105" t="s">
        <v>87</v>
      </c>
      <c r="F60" s="22" t="s">
        <v>88</v>
      </c>
      <c r="G60" s="22" t="s">
        <v>89</v>
      </c>
      <c r="H60" s="22" t="s">
        <v>90</v>
      </c>
      <c r="I60" s="22" t="s">
        <v>91</v>
      </c>
      <c r="J60" s="22" t="s">
        <v>92</v>
      </c>
      <c r="K60" s="23" t="s">
        <v>93</v>
      </c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</row>
    <row r="61" spans="1:35" ht="32.25" customHeight="1">
      <c r="A61" s="215" t="s">
        <v>5</v>
      </c>
      <c r="B61" s="17" t="s">
        <v>74</v>
      </c>
      <c r="C61" s="158"/>
      <c r="D61" s="158"/>
      <c r="E61" s="158"/>
      <c r="F61" s="158"/>
      <c r="G61" s="158"/>
      <c r="H61" s="158"/>
      <c r="I61" s="158"/>
      <c r="J61" s="158"/>
      <c r="K61" s="158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</row>
    <row r="62" spans="1:35" ht="41.25" customHeight="1">
      <c r="A62" s="188"/>
      <c r="B62" s="17" t="s">
        <v>94</v>
      </c>
      <c r="C62" s="158"/>
      <c r="D62" s="158"/>
      <c r="E62" s="158"/>
      <c r="F62" s="164"/>
      <c r="G62" s="164"/>
      <c r="H62" s="158"/>
      <c r="I62" s="164"/>
      <c r="J62" s="158"/>
      <c r="K62" s="158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</row>
    <row r="63" spans="1:35" ht="32.25" customHeight="1">
      <c r="A63" s="189"/>
      <c r="B63" s="17" t="s">
        <v>95</v>
      </c>
      <c r="C63" s="158"/>
      <c r="D63" s="158"/>
      <c r="E63" s="158"/>
      <c r="F63" s="165"/>
      <c r="G63" s="165"/>
      <c r="H63" s="158"/>
      <c r="I63" s="165"/>
      <c r="J63" s="158"/>
      <c r="K63" s="158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</row>
    <row r="64" spans="1:35">
      <c r="A64" s="215" t="s">
        <v>6</v>
      </c>
      <c r="B64" s="17" t="s">
        <v>74</v>
      </c>
      <c r="C64" s="158"/>
      <c r="D64" s="158"/>
      <c r="E64" s="158"/>
      <c r="F64" s="158"/>
      <c r="G64" s="158"/>
      <c r="H64" s="158"/>
      <c r="I64" s="158"/>
      <c r="J64" s="158"/>
      <c r="K64" s="158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</row>
    <row r="65" spans="1:35" ht="42.75" customHeight="1">
      <c r="A65" s="188"/>
      <c r="B65" s="17" t="s">
        <v>94</v>
      </c>
      <c r="C65" s="158"/>
      <c r="D65" s="158"/>
      <c r="E65" s="158"/>
      <c r="F65" s="165"/>
      <c r="G65" s="165"/>
      <c r="H65" s="158"/>
      <c r="I65" s="165"/>
      <c r="J65" s="158"/>
      <c r="K65" s="158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</row>
    <row r="66" spans="1:35" ht="37.9" customHeight="1" thickBot="1">
      <c r="A66" s="216"/>
      <c r="B66" s="19" t="s">
        <v>95</v>
      </c>
      <c r="C66" s="158"/>
      <c r="D66" s="158"/>
      <c r="E66" s="158"/>
      <c r="F66" s="166"/>
      <c r="G66" s="166"/>
      <c r="H66" s="158"/>
      <c r="I66" s="166"/>
      <c r="J66" s="158"/>
      <c r="K66" s="158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</row>
    <row r="67" spans="1:3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</row>
    <row r="68" spans="1:35" ht="16.5" thickBot="1">
      <c r="A68" s="234" t="s">
        <v>96</v>
      </c>
      <c r="B68" s="235"/>
      <c r="C68" s="235"/>
      <c r="D68" s="235"/>
      <c r="E68" s="235"/>
      <c r="F68" s="235"/>
      <c r="G68" s="235"/>
      <c r="H68" s="235"/>
      <c r="I68" s="235"/>
      <c r="J68" s="235"/>
      <c r="K68" s="235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</row>
    <row r="69" spans="1:35" ht="32.25" thickBot="1">
      <c r="A69" s="152" t="s">
        <v>2</v>
      </c>
      <c r="B69" s="153" t="s">
        <v>97</v>
      </c>
      <c r="C69" s="26" t="s">
        <v>38</v>
      </c>
      <c r="D69" s="27" t="s">
        <v>39</v>
      </c>
      <c r="E69" s="27" t="s">
        <v>40</v>
      </c>
      <c r="F69" s="27" t="s">
        <v>41</v>
      </c>
      <c r="G69" s="27" t="s">
        <v>98</v>
      </c>
      <c r="H69" s="27" t="s">
        <v>43</v>
      </c>
      <c r="I69" s="27" t="s">
        <v>44</v>
      </c>
      <c r="J69" s="28" t="s">
        <v>45</v>
      </c>
      <c r="K69" s="28" t="s">
        <v>276</v>
      </c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</row>
    <row r="70" spans="1:35" ht="28.5" customHeight="1">
      <c r="A70" s="236" t="s">
        <v>5</v>
      </c>
      <c r="B70" s="29" t="s">
        <v>99</v>
      </c>
      <c r="C70" s="158"/>
      <c r="D70" s="158"/>
      <c r="E70" s="158"/>
      <c r="F70" s="158"/>
      <c r="G70" s="158"/>
      <c r="H70" s="158"/>
      <c r="I70" s="158"/>
      <c r="J70" s="158"/>
      <c r="K70" s="158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</row>
    <row r="71" spans="1:35" ht="31.5">
      <c r="A71" s="237"/>
      <c r="B71" s="30" t="s">
        <v>100</v>
      </c>
      <c r="C71" s="158"/>
      <c r="D71" s="158"/>
      <c r="E71" s="158"/>
      <c r="F71" s="158"/>
      <c r="G71" s="158"/>
      <c r="H71" s="158"/>
      <c r="I71" s="158"/>
      <c r="J71" s="158"/>
      <c r="K71" s="158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</row>
    <row r="72" spans="1:35" ht="31.5">
      <c r="A72" s="237"/>
      <c r="B72" s="30" t="s">
        <v>101</v>
      </c>
      <c r="C72" s="158"/>
      <c r="D72" s="158"/>
      <c r="E72" s="158"/>
      <c r="F72" s="158"/>
      <c r="G72" s="158"/>
      <c r="H72" s="158"/>
      <c r="I72" s="158"/>
      <c r="J72" s="158"/>
      <c r="K72" s="158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</row>
    <row r="73" spans="1:35" ht="31.5">
      <c r="A73" s="237"/>
      <c r="B73" s="30" t="s">
        <v>102</v>
      </c>
      <c r="C73" s="158"/>
      <c r="D73" s="158"/>
      <c r="E73" s="158"/>
      <c r="F73" s="158"/>
      <c r="G73" s="158"/>
      <c r="H73" s="158"/>
      <c r="I73" s="158"/>
      <c r="J73" s="158"/>
      <c r="K73" s="158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</row>
    <row r="74" spans="1:35" ht="30" customHeight="1" thickBot="1">
      <c r="A74" s="238"/>
      <c r="B74" s="31" t="s">
        <v>93</v>
      </c>
      <c r="C74" s="158"/>
      <c r="D74" s="158"/>
      <c r="E74" s="158"/>
      <c r="F74" s="158"/>
      <c r="G74" s="158"/>
      <c r="H74" s="158"/>
      <c r="I74" s="158"/>
      <c r="J74" s="158"/>
      <c r="K74" s="158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</row>
    <row r="75" spans="1:35" ht="31.5" customHeight="1">
      <c r="A75" s="236" t="s">
        <v>6</v>
      </c>
      <c r="B75" s="32" t="s">
        <v>99</v>
      </c>
      <c r="C75" s="158"/>
      <c r="D75" s="158"/>
      <c r="E75" s="158"/>
      <c r="F75" s="158"/>
      <c r="G75" s="158"/>
      <c r="H75" s="158"/>
      <c r="I75" s="158"/>
      <c r="J75" s="158"/>
      <c r="K75" s="158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</row>
    <row r="76" spans="1:35" ht="31.5">
      <c r="A76" s="237"/>
      <c r="B76" s="30" t="s">
        <v>100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</row>
    <row r="77" spans="1:35" ht="31.5">
      <c r="A77" s="237"/>
      <c r="B77" s="30" t="s">
        <v>101</v>
      </c>
      <c r="C77" s="158"/>
      <c r="D77" s="158"/>
      <c r="E77" s="158"/>
      <c r="F77" s="158"/>
      <c r="G77" s="158"/>
      <c r="H77" s="158"/>
      <c r="I77" s="158"/>
      <c r="J77" s="158"/>
      <c r="K77" s="158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</row>
    <row r="78" spans="1:35" ht="31.5">
      <c r="A78" s="237"/>
      <c r="B78" s="30" t="s">
        <v>102</v>
      </c>
      <c r="C78" s="158"/>
      <c r="D78" s="158"/>
      <c r="E78" s="158"/>
      <c r="F78" s="158"/>
      <c r="G78" s="158"/>
      <c r="H78" s="158"/>
      <c r="I78" s="158"/>
      <c r="J78" s="158"/>
      <c r="K78" s="158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</row>
    <row r="79" spans="1:35" ht="33.75" customHeight="1" thickBot="1">
      <c r="A79" s="238"/>
      <c r="B79" s="31" t="s">
        <v>93</v>
      </c>
      <c r="C79" s="158"/>
      <c r="D79" s="158"/>
      <c r="E79" s="158"/>
      <c r="F79" s="158"/>
      <c r="G79" s="158"/>
      <c r="H79" s="158"/>
      <c r="I79" s="158"/>
      <c r="J79" s="158"/>
      <c r="K79" s="158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</row>
    <row r="80" spans="1:35" ht="16.5" thickBot="1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</row>
    <row r="81" spans="1:35" ht="24.95" customHeight="1">
      <c r="A81" s="239" t="s">
        <v>219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1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</row>
    <row r="82" spans="1:35" ht="24.95" customHeight="1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4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</row>
    <row r="83" spans="1:35" ht="24.95" customHeight="1" thickBot="1">
      <c r="A83" s="245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  <c r="N83" s="247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</row>
    <row r="84" spans="1:35" ht="24.9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</row>
    <row r="85" spans="1:35">
      <c r="A85" s="228" t="s">
        <v>103</v>
      </c>
      <c r="B85" s="229"/>
      <c r="C85" s="229"/>
      <c r="D85" s="229"/>
      <c r="E85" s="230"/>
      <c r="F85" s="145">
        <f>(E38+D38)-SUM(F38:K38)</f>
        <v>0</v>
      </c>
      <c r="G85" s="146"/>
      <c r="H85" s="231" t="s">
        <v>104</v>
      </c>
      <c r="I85" s="232"/>
      <c r="J85" s="232"/>
      <c r="K85" s="232"/>
      <c r="L85" s="233"/>
      <c r="M85" s="145">
        <f>(C52+C53)-SUM(C61:K61)</f>
        <v>0</v>
      </c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</row>
    <row r="86" spans="1:35">
      <c r="A86" s="228" t="s">
        <v>105</v>
      </c>
      <c r="B86" s="229"/>
      <c r="C86" s="229"/>
      <c r="D86" s="229"/>
      <c r="E86" s="230"/>
      <c r="F86" s="145">
        <f>(E39+D39)-SUM(F39:K39)</f>
        <v>0</v>
      </c>
      <c r="G86" s="146"/>
      <c r="H86" s="231" t="s">
        <v>106</v>
      </c>
      <c r="I86" s="232"/>
      <c r="J86" s="232"/>
      <c r="K86" s="232"/>
      <c r="L86" s="233"/>
      <c r="M86" s="145">
        <f>(C54+C55)-SUM(C64:K64)</f>
        <v>0</v>
      </c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</row>
    <row r="87" spans="1:35">
      <c r="A87" s="228" t="s">
        <v>107</v>
      </c>
      <c r="B87" s="229"/>
      <c r="C87" s="229"/>
      <c r="D87" s="229"/>
      <c r="E87" s="230"/>
      <c r="F87" s="145">
        <f>(E38+D38)-SUM(L38:T38)</f>
        <v>0</v>
      </c>
      <c r="G87" s="146"/>
      <c r="H87" s="231" t="s">
        <v>108</v>
      </c>
      <c r="I87" s="232"/>
      <c r="J87" s="232"/>
      <c r="K87" s="232"/>
      <c r="L87" s="233"/>
      <c r="M87" s="145">
        <f>(D52+D53)-SUM(C62:K62)</f>
        <v>0</v>
      </c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</row>
    <row r="88" spans="1:35">
      <c r="A88" s="228" t="s">
        <v>109</v>
      </c>
      <c r="B88" s="229"/>
      <c r="C88" s="229"/>
      <c r="D88" s="229"/>
      <c r="E88" s="230"/>
      <c r="F88" s="145">
        <f>(E39+D39)-SUM(L39:T39)</f>
        <v>0</v>
      </c>
      <c r="G88" s="146"/>
      <c r="H88" s="231" t="s">
        <v>110</v>
      </c>
      <c r="I88" s="232"/>
      <c r="J88" s="232"/>
      <c r="K88" s="232"/>
      <c r="L88" s="233"/>
      <c r="M88" s="145">
        <f>(D54+D55)-SUM(C65:K65)</f>
        <v>0</v>
      </c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</row>
    <row r="89" spans="1:35">
      <c r="A89" s="228" t="s">
        <v>111</v>
      </c>
      <c r="B89" s="229"/>
      <c r="C89" s="229"/>
      <c r="D89" s="229"/>
      <c r="E89" s="230"/>
      <c r="F89" s="145">
        <f>(E38+D38)-(B44+D44+F44+H44+J44+L44+N44+P44+R44+U44+W44+Y44)</f>
        <v>0</v>
      </c>
      <c r="G89" s="146"/>
      <c r="H89" s="231" t="s">
        <v>112</v>
      </c>
      <c r="I89" s="232"/>
      <c r="J89" s="232"/>
      <c r="K89" s="232"/>
      <c r="L89" s="233"/>
      <c r="M89" s="145">
        <f>(E52+E53)-SUM(C63:K63)</f>
        <v>0</v>
      </c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</row>
    <row r="90" spans="1:35">
      <c r="A90" s="228" t="s">
        <v>113</v>
      </c>
      <c r="B90" s="229"/>
      <c r="C90" s="229"/>
      <c r="D90" s="229"/>
      <c r="E90" s="230"/>
      <c r="F90" s="145">
        <f>(E39+D39)-(C44+E44+G44+I44+K44+M44+O44+Q44+S44+V44+X44+Z44)</f>
        <v>0</v>
      </c>
      <c r="G90" s="146"/>
      <c r="H90" s="231" t="s">
        <v>114</v>
      </c>
      <c r="I90" s="232"/>
      <c r="J90" s="232"/>
      <c r="K90" s="232"/>
      <c r="L90" s="233"/>
      <c r="M90" s="145">
        <f>(E54+E55)-SUM(C66:K66)</f>
        <v>0</v>
      </c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</row>
    <row r="91" spans="1:35">
      <c r="A91" s="228" t="s">
        <v>115</v>
      </c>
      <c r="B91" s="229"/>
      <c r="C91" s="229"/>
      <c r="D91" s="229"/>
      <c r="E91" s="230"/>
      <c r="F91" s="145">
        <f>SUM(C52:D53)-(B45+D45+F45+H45+J45+L45+N45+P45+R45+U45+W45+Y45)</f>
        <v>0</v>
      </c>
      <c r="G91" s="146"/>
      <c r="H91" s="231" t="s">
        <v>171</v>
      </c>
      <c r="I91" s="232"/>
      <c r="J91" s="232"/>
      <c r="K91" s="232"/>
      <c r="L91" s="233"/>
      <c r="M91" s="145" t="str">
        <f>IF(D38=(F38+H38+J38),"درست","غلط")</f>
        <v>درست</v>
      </c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</row>
    <row r="92" spans="1:35">
      <c r="A92" s="228" t="s">
        <v>116</v>
      </c>
      <c r="B92" s="229"/>
      <c r="C92" s="229"/>
      <c r="D92" s="229"/>
      <c r="E92" s="230"/>
      <c r="F92" s="145">
        <f>SUM(C54:D55)-(C45+E45+G45+I45+K45+M45+O45+Q45+S45+V45+X45+Z45)</f>
        <v>0</v>
      </c>
      <c r="G92" s="146"/>
      <c r="H92" s="231" t="s">
        <v>172</v>
      </c>
      <c r="I92" s="232"/>
      <c r="J92" s="232"/>
      <c r="K92" s="232"/>
      <c r="L92" s="233"/>
      <c r="M92" s="145" t="str">
        <f>IF(D39=(F39+H39+J39),"درست","غلط")</f>
        <v>درست</v>
      </c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</row>
    <row r="93" spans="1:35">
      <c r="A93" s="228" t="s">
        <v>117</v>
      </c>
      <c r="B93" s="229"/>
      <c r="C93" s="229"/>
      <c r="D93" s="229"/>
      <c r="E93" s="230"/>
      <c r="F93" s="145">
        <f>(E52+E53)-(B46+D46+F46+H46+J46+L46+N46+P46+R46+U46+W46+Y46)</f>
        <v>0</v>
      </c>
      <c r="G93" s="146"/>
      <c r="H93" s="231" t="s">
        <v>173</v>
      </c>
      <c r="I93" s="232"/>
      <c r="J93" s="232"/>
      <c r="K93" s="232"/>
      <c r="L93" s="233"/>
      <c r="M93" s="145" t="str">
        <f>IF(E38=(G38+I38+K38),"درست","غلط")</f>
        <v>درست</v>
      </c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</row>
    <row r="94" spans="1:35">
      <c r="A94" s="228" t="s">
        <v>118</v>
      </c>
      <c r="B94" s="229"/>
      <c r="C94" s="229"/>
      <c r="D94" s="229"/>
      <c r="E94" s="230"/>
      <c r="F94" s="145">
        <f>(E55+E54)-(C46+E46+G46+I46+K46+M46+O46+Q46+S46+V46+X46+Z46)</f>
        <v>0</v>
      </c>
      <c r="G94" s="146"/>
      <c r="H94" s="231" t="s">
        <v>174</v>
      </c>
      <c r="I94" s="232"/>
      <c r="J94" s="232"/>
      <c r="K94" s="232"/>
      <c r="L94" s="233"/>
      <c r="M94" s="145" t="str">
        <f>IF(E39=(G39+I39+K39),"درست","غلط")</f>
        <v>درست</v>
      </c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</row>
    <row r="95" spans="1:35">
      <c r="A95" s="228" t="s">
        <v>119</v>
      </c>
      <c r="B95" s="229"/>
      <c r="C95" s="229"/>
      <c r="D95" s="229"/>
      <c r="E95" s="230"/>
      <c r="F95" s="145">
        <f>SUM(F52:X53)-(B47+D47+F47+H47+J47+L47+N47+P47+R47+U47+W47+Y47)</f>
        <v>0</v>
      </c>
      <c r="G95" s="146"/>
      <c r="H95" s="231" t="s">
        <v>175</v>
      </c>
      <c r="I95" s="232"/>
      <c r="J95" s="232"/>
      <c r="K95" s="232"/>
      <c r="L95" s="233"/>
      <c r="M95" s="145">
        <f>(U38+V38+W38+X38+X39+W39+V39+U39)-((D38+E38+E39+D39)+((B38+C38+C39+B39)-N102))</f>
        <v>0</v>
      </c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</row>
    <row r="96" spans="1:35">
      <c r="A96" s="228" t="s">
        <v>120</v>
      </c>
      <c r="B96" s="229"/>
      <c r="C96" s="229"/>
      <c r="D96" s="229"/>
      <c r="E96" s="230"/>
      <c r="F96" s="145">
        <f>SUM(F54:X55)-(C47+E47+G47+I47+K47+M47+O47+Q47+S47+V47+X47+Z47)</f>
        <v>0</v>
      </c>
      <c r="G96" s="146"/>
      <c r="H96" s="231" t="s">
        <v>272</v>
      </c>
      <c r="I96" s="232"/>
      <c r="J96" s="232"/>
      <c r="K96" s="232"/>
      <c r="L96" s="233"/>
      <c r="M96" s="145">
        <f>(Y38+Z38+Y39+Z39)- (U38+V38+W38+X38+U39+V39+W39+X39)</f>
        <v>0</v>
      </c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</row>
    <row r="97" spans="1:35">
      <c r="A97" s="146"/>
      <c r="B97" s="146"/>
      <c r="C97" s="146"/>
      <c r="D97" s="146"/>
      <c r="E97" s="146"/>
      <c r="F97" s="146"/>
      <c r="G97" s="146"/>
      <c r="H97" s="231" t="s">
        <v>266</v>
      </c>
      <c r="I97" s="232"/>
      <c r="J97" s="232"/>
      <c r="K97" s="232"/>
      <c r="L97" s="233"/>
      <c r="M97" s="145">
        <f>(Y38+Z38+Y39+Z39)-((D38+E38+E39+D39)+((B38+C38+C39+B39)-N102))</f>
        <v>0</v>
      </c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</row>
    <row r="98" spans="1:3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</row>
    <row r="99" spans="1:3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</row>
    <row r="100" spans="1:3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</row>
    <row r="101" spans="1:3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</row>
    <row r="102" spans="1:35">
      <c r="A102" s="248" t="s">
        <v>121</v>
      </c>
      <c r="B102" s="248"/>
      <c r="C102" s="248"/>
      <c r="D102" s="248"/>
      <c r="E102" s="248"/>
      <c r="F102" s="248"/>
      <c r="G102" s="140">
        <f>H32+I32</f>
        <v>0</v>
      </c>
      <c r="H102" s="249" t="s">
        <v>122</v>
      </c>
      <c r="I102" s="250"/>
      <c r="J102" s="250"/>
      <c r="K102" s="250"/>
      <c r="L102" s="250"/>
      <c r="M102" s="251"/>
      <c r="N102" s="33">
        <f>SUM(B38:E39)-SUM(U38:X39)</f>
        <v>0</v>
      </c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</row>
    <row r="103" spans="1:35">
      <c r="A103" s="252" t="s">
        <v>123</v>
      </c>
      <c r="B103" s="252"/>
      <c r="C103" s="252"/>
      <c r="D103" s="252"/>
      <c r="E103" s="252"/>
      <c r="F103" s="252"/>
      <c r="G103" s="132">
        <f>B4+B5</f>
        <v>0</v>
      </c>
      <c r="H103" s="249" t="s">
        <v>124</v>
      </c>
      <c r="I103" s="250"/>
      <c r="J103" s="250"/>
      <c r="K103" s="250"/>
      <c r="L103" s="250"/>
      <c r="M103" s="251"/>
      <c r="N103" s="34" t="e">
        <f>(SUM(B38:E39)-SUM(U38:X39))*100/SUM(U38:X39)</f>
        <v>#DIV/0!</v>
      </c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</row>
    <row r="104" spans="1:35">
      <c r="A104" s="252" t="s">
        <v>125</v>
      </c>
      <c r="B104" s="252"/>
      <c r="C104" s="252"/>
      <c r="D104" s="252"/>
      <c r="E104" s="252"/>
      <c r="F104" s="252"/>
      <c r="G104" s="131" t="e">
        <f>G102/G103</f>
        <v>#DIV/0!</v>
      </c>
      <c r="H104" s="253" t="s">
        <v>126</v>
      </c>
      <c r="I104" s="253"/>
      <c r="J104" s="253"/>
      <c r="K104" s="253"/>
      <c r="L104" s="253"/>
      <c r="M104" s="253"/>
      <c r="N104" s="34" t="e">
        <f>SUM(B38:C39)/SUM(B38:E39)%</f>
        <v>#DIV/0!</v>
      </c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</row>
    <row r="105" spans="1:35">
      <c r="A105" s="252" t="s">
        <v>127</v>
      </c>
      <c r="B105" s="252"/>
      <c r="C105" s="252"/>
      <c r="D105" s="252"/>
      <c r="E105" s="252"/>
      <c r="F105" s="252"/>
      <c r="G105" s="131" t="e">
        <f>(I11+H11+H10+I10)*100/G102</f>
        <v>#DIV/0!</v>
      </c>
      <c r="H105" s="249" t="s">
        <v>128</v>
      </c>
      <c r="I105" s="250"/>
      <c r="J105" s="250"/>
      <c r="K105" s="250"/>
      <c r="L105" s="250"/>
      <c r="M105" s="251"/>
      <c r="N105" s="35" t="e">
        <f>SUM(H38:I39)/SUM(F38:I39)%</f>
        <v>#DIV/0!</v>
      </c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</row>
    <row r="106" spans="1:35">
      <c r="A106" s="252" t="s">
        <v>129</v>
      </c>
      <c r="B106" s="252"/>
      <c r="C106" s="252"/>
      <c r="D106" s="252"/>
      <c r="E106" s="252"/>
      <c r="F106" s="252"/>
      <c r="G106" s="131" t="e">
        <f>(SUM(H10:J12))*100/G102</f>
        <v>#DIV/0!</v>
      </c>
      <c r="H106" s="253" t="s">
        <v>130</v>
      </c>
      <c r="I106" s="253"/>
      <c r="J106" s="253"/>
      <c r="K106" s="253"/>
      <c r="L106" s="253"/>
      <c r="M106" s="253"/>
      <c r="N106" s="35" t="e">
        <f>SUM(F38:G39)/SUM(F38:I39)%</f>
        <v>#DIV/0!</v>
      </c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</row>
    <row r="107" spans="1:35">
      <c r="A107" s="252" t="s">
        <v>131</v>
      </c>
      <c r="B107" s="252"/>
      <c r="C107" s="252"/>
      <c r="D107" s="252"/>
      <c r="E107" s="252"/>
      <c r="F107" s="252"/>
      <c r="G107" s="131" t="e">
        <f>(H10+I10+H11+I11+H12+I12+H13+I13+H14+I14+H15+I15)*100/G102</f>
        <v>#DIV/0!</v>
      </c>
      <c r="H107" s="253" t="s">
        <v>132</v>
      </c>
      <c r="I107" s="253"/>
      <c r="J107" s="253"/>
      <c r="K107" s="253"/>
      <c r="L107" s="253"/>
      <c r="M107" s="253"/>
      <c r="N107" s="34" t="e">
        <f>SUM(F38:I39)/SUM(D38:E39)%</f>
        <v>#DIV/0!</v>
      </c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</row>
    <row r="108" spans="1:35">
      <c r="A108" s="252" t="s">
        <v>133</v>
      </c>
      <c r="B108" s="252"/>
      <c r="C108" s="252"/>
      <c r="D108" s="252"/>
      <c r="E108" s="252"/>
      <c r="F108" s="252"/>
      <c r="G108" s="131" t="e">
        <f>(H16+H17+H18+H19+H20+H21+H22+H23+H24+H25+H26+I26+I25+I24+I23+I22+I21+I20+I19+I18+I17+I16)*100/G102</f>
        <v>#DIV/0!</v>
      </c>
      <c r="H108" s="253" t="s">
        <v>134</v>
      </c>
      <c r="I108" s="253"/>
      <c r="J108" s="253"/>
      <c r="K108" s="253"/>
      <c r="L108" s="253"/>
      <c r="M108" s="253"/>
      <c r="N108" s="34" t="e">
        <f>SUM(U38:U39)*100/SUM(U38:X39)</f>
        <v>#DIV/0!</v>
      </c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</row>
    <row r="109" spans="1:35">
      <c r="A109" s="252" t="s">
        <v>135</v>
      </c>
      <c r="B109" s="252"/>
      <c r="C109" s="252"/>
      <c r="D109" s="252"/>
      <c r="E109" s="252"/>
      <c r="F109" s="252"/>
      <c r="G109" s="131" t="e">
        <f>SUM(H27:I31)*100/G102</f>
        <v>#DIV/0!</v>
      </c>
      <c r="H109" s="253" t="s">
        <v>136</v>
      </c>
      <c r="I109" s="253"/>
      <c r="J109" s="253"/>
      <c r="K109" s="253"/>
      <c r="L109" s="253"/>
      <c r="M109" s="253"/>
      <c r="N109" s="34" t="e">
        <f>SUM(X38:X39)*100/SUM(U38:X39)</f>
        <v>#DIV/0!</v>
      </c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</row>
    <row r="110" spans="1:35" ht="16.5" thickBot="1">
      <c r="A110" s="252" t="s">
        <v>137</v>
      </c>
      <c r="B110" s="252"/>
      <c r="C110" s="252"/>
      <c r="D110" s="252"/>
      <c r="E110" s="252"/>
      <c r="F110" s="252"/>
      <c r="G110" s="131" t="e">
        <f>(G109+G107)*100/G108</f>
        <v>#DIV/0!</v>
      </c>
      <c r="H110" s="258" t="s">
        <v>138</v>
      </c>
      <c r="I110" s="258"/>
      <c r="J110" s="258"/>
      <c r="K110" s="258"/>
      <c r="L110" s="258"/>
      <c r="M110" s="258"/>
      <c r="N110" s="36" t="e">
        <f>(C4+C5)*100/(B4+B5)</f>
        <v>#DIV/0!</v>
      </c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</row>
    <row r="111" spans="1:35">
      <c r="A111" s="252" t="s">
        <v>139</v>
      </c>
      <c r="B111" s="252"/>
      <c r="C111" s="252"/>
      <c r="D111" s="252"/>
      <c r="E111" s="252"/>
      <c r="F111" s="252"/>
      <c r="G111" s="131" t="e">
        <f t="shared" ref="G111:G120" si="6">J15*100/I15</f>
        <v>#DIV/0!</v>
      </c>
      <c r="H111" s="254" t="s">
        <v>140</v>
      </c>
      <c r="I111" s="255"/>
      <c r="J111" s="255"/>
      <c r="K111" s="255"/>
      <c r="L111" s="255"/>
      <c r="M111" s="255"/>
      <c r="N111" s="279" t="s">
        <v>204</v>
      </c>
      <c r="O111" s="172" t="s">
        <v>11</v>
      </c>
      <c r="P111" s="172" t="s">
        <v>12</v>
      </c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</row>
    <row r="112" spans="1:35">
      <c r="A112" s="252" t="s">
        <v>267</v>
      </c>
      <c r="B112" s="252"/>
      <c r="C112" s="252"/>
      <c r="D112" s="252"/>
      <c r="E112" s="252"/>
      <c r="F112" s="252"/>
      <c r="G112" s="131" t="e">
        <f t="shared" si="6"/>
        <v>#DIV/0!</v>
      </c>
      <c r="H112" s="256"/>
      <c r="I112" s="257"/>
      <c r="J112" s="257"/>
      <c r="K112" s="257"/>
      <c r="L112" s="257"/>
      <c r="M112" s="257"/>
      <c r="N112" s="280"/>
      <c r="O112" s="173"/>
      <c r="P112" s="173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</row>
    <row r="113" spans="1:35">
      <c r="A113" s="252" t="s">
        <v>268</v>
      </c>
      <c r="B113" s="252"/>
      <c r="C113" s="252"/>
      <c r="D113" s="252"/>
      <c r="E113" s="252"/>
      <c r="F113" s="252"/>
      <c r="G113" s="131" t="e">
        <f t="shared" si="6"/>
        <v>#DIV/0!</v>
      </c>
      <c r="H113" s="259" t="s">
        <v>141</v>
      </c>
      <c r="I113" s="259"/>
      <c r="J113" s="259"/>
      <c r="K113" s="259"/>
      <c r="L113" s="259"/>
      <c r="M113" s="259"/>
      <c r="N113" s="133" t="e">
        <f>SUM(Y56:Y57)/SUM(H32:I32)*1000</f>
        <v>#DIV/0!</v>
      </c>
      <c r="O113" s="131" t="e">
        <f>(Y56/H32)*1000</f>
        <v>#DIV/0!</v>
      </c>
      <c r="P113" s="131" t="e">
        <f>Y57/I32*1000</f>
        <v>#DIV/0!</v>
      </c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</row>
    <row r="114" spans="1:35">
      <c r="A114" s="252" t="s">
        <v>142</v>
      </c>
      <c r="B114" s="252"/>
      <c r="C114" s="252"/>
      <c r="D114" s="252"/>
      <c r="E114" s="252"/>
      <c r="F114" s="252"/>
      <c r="G114" s="131" t="e">
        <f t="shared" si="6"/>
        <v>#DIV/0!</v>
      </c>
      <c r="H114" s="252" t="s">
        <v>143</v>
      </c>
      <c r="I114" s="252"/>
      <c r="J114" s="252"/>
      <c r="K114" s="252"/>
      <c r="L114" s="252"/>
      <c r="M114" s="252"/>
      <c r="N114" s="134" t="e">
        <f>(C56+C57)*1000/SUM(D38:E39)</f>
        <v>#DIV/0!</v>
      </c>
      <c r="O114" s="131" t="e">
        <f>C56/SUM(D38:D39)*1000</f>
        <v>#DIV/0!</v>
      </c>
      <c r="P114" s="131" t="e">
        <f>C57/SUM(E38:E39)*1000</f>
        <v>#DIV/0!</v>
      </c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</row>
    <row r="115" spans="1:35">
      <c r="A115" s="252" t="s">
        <v>144</v>
      </c>
      <c r="B115" s="252"/>
      <c r="C115" s="252"/>
      <c r="D115" s="252"/>
      <c r="E115" s="252"/>
      <c r="F115" s="252"/>
      <c r="G115" s="131" t="e">
        <f t="shared" si="6"/>
        <v>#DIV/0!</v>
      </c>
      <c r="H115" s="252" t="s">
        <v>145</v>
      </c>
      <c r="I115" s="252"/>
      <c r="J115" s="252"/>
      <c r="K115" s="252"/>
      <c r="L115" s="252"/>
      <c r="M115" s="252"/>
      <c r="N115" s="134" t="e">
        <f>SUM(C56:D57)*1000/SUM(D38:E39)</f>
        <v>#DIV/0!</v>
      </c>
      <c r="O115" s="131" t="e">
        <f>SUM(C56:D56)/SUM(D38:D39)*1000</f>
        <v>#DIV/0!</v>
      </c>
      <c r="P115" s="131" t="e">
        <f>SUM(C57:D57)/SUM(E38:E39)*1000</f>
        <v>#DIV/0!</v>
      </c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</row>
    <row r="116" spans="1:35">
      <c r="A116" s="252" t="s">
        <v>146</v>
      </c>
      <c r="B116" s="252"/>
      <c r="C116" s="252"/>
      <c r="D116" s="252"/>
      <c r="E116" s="252"/>
      <c r="F116" s="252"/>
      <c r="G116" s="131" t="e">
        <f t="shared" si="6"/>
        <v>#DIV/0!</v>
      </c>
      <c r="H116" s="252" t="s">
        <v>147</v>
      </c>
      <c r="I116" s="252"/>
      <c r="J116" s="252"/>
      <c r="K116" s="252"/>
      <c r="L116" s="252"/>
      <c r="M116" s="252"/>
      <c r="N116" s="134" t="e">
        <f>SUM(C56:E57)*1000/SUM(D38:E39)</f>
        <v>#DIV/0!</v>
      </c>
      <c r="O116" s="131" t="e">
        <f>SUM(C56:E56)/SUM(D38:D39)*1000</f>
        <v>#DIV/0!</v>
      </c>
      <c r="P116" s="131" t="e">
        <f>SUM(C57:E57)/SUM(E38:E39)*1000</f>
        <v>#DIV/0!</v>
      </c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</row>
    <row r="117" spans="1:35">
      <c r="A117" s="252" t="s">
        <v>148</v>
      </c>
      <c r="B117" s="252"/>
      <c r="C117" s="252"/>
      <c r="D117" s="252"/>
      <c r="E117" s="252"/>
      <c r="F117" s="252"/>
      <c r="G117" s="131" t="e">
        <f t="shared" si="6"/>
        <v>#DIV/0!</v>
      </c>
      <c r="H117" s="252" t="s">
        <v>149</v>
      </c>
      <c r="I117" s="252"/>
      <c r="J117" s="252"/>
      <c r="K117" s="252"/>
      <c r="L117" s="252"/>
      <c r="M117" s="252"/>
      <c r="N117" s="134" t="e">
        <f>SUM(C56:E57)*1000/SUM(H10:I12)</f>
        <v>#DIV/0!</v>
      </c>
      <c r="O117" s="131" t="e">
        <f>SUM(C56:E56)/SUM(H10:H12)*1000</f>
        <v>#DIV/0!</v>
      </c>
      <c r="P117" s="131" t="e">
        <f>SUM(C57:E57)/SUM(I10:I12)*1000</f>
        <v>#DIV/0!</v>
      </c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</row>
    <row r="118" spans="1:35" ht="16.5" thickBot="1">
      <c r="A118" s="252" t="s">
        <v>150</v>
      </c>
      <c r="B118" s="252"/>
      <c r="C118" s="252"/>
      <c r="D118" s="252"/>
      <c r="E118" s="252"/>
      <c r="F118" s="252"/>
      <c r="G118" s="131" t="e">
        <f t="shared" si="6"/>
        <v>#DIV/0!</v>
      </c>
      <c r="H118" s="262" t="s">
        <v>151</v>
      </c>
      <c r="I118" s="262"/>
      <c r="J118" s="262"/>
      <c r="K118" s="262"/>
      <c r="L118" s="262"/>
      <c r="M118" s="262"/>
      <c r="N118" s="37" t="e">
        <f>SUM(C70:K79)*100000/SUM(D38:E39)</f>
        <v>#DIV/0!</v>
      </c>
      <c r="O118" s="50"/>
      <c r="P118" s="50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</row>
    <row r="119" spans="1:35">
      <c r="A119" s="252" t="s">
        <v>152</v>
      </c>
      <c r="B119" s="252"/>
      <c r="C119" s="252"/>
      <c r="D119" s="252"/>
      <c r="E119" s="252"/>
      <c r="F119" s="252"/>
      <c r="G119" s="131" t="e">
        <f t="shared" si="6"/>
        <v>#DIV/0!</v>
      </c>
      <c r="H119" s="260" t="s">
        <v>153</v>
      </c>
      <c r="I119" s="260"/>
      <c r="J119" s="260"/>
      <c r="K119" s="260"/>
      <c r="L119" s="260"/>
      <c r="M119" s="260"/>
      <c r="N119" s="260"/>
      <c r="O119" s="260"/>
      <c r="P119" s="260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</row>
    <row r="120" spans="1:35">
      <c r="A120" s="252" t="s">
        <v>285</v>
      </c>
      <c r="B120" s="252"/>
      <c r="C120" s="252"/>
      <c r="D120" s="252"/>
      <c r="E120" s="252"/>
      <c r="F120" s="252"/>
      <c r="G120" s="131" t="e">
        <f t="shared" si="6"/>
        <v>#DIV/0!</v>
      </c>
      <c r="H120" s="261"/>
      <c r="I120" s="261"/>
      <c r="J120" s="261"/>
      <c r="K120" s="261"/>
      <c r="L120" s="261"/>
      <c r="M120" s="261"/>
      <c r="N120" s="261"/>
      <c r="O120" s="261"/>
      <c r="P120" s="261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</row>
    <row r="121" spans="1:35">
      <c r="A121" s="252" t="s">
        <v>278</v>
      </c>
      <c r="B121" s="252"/>
      <c r="C121" s="252"/>
      <c r="D121" s="252"/>
      <c r="E121" s="252"/>
      <c r="F121" s="252"/>
      <c r="G121" s="131" t="e">
        <f>SUM(J15:J24)*100/SUM(I15:I24)</f>
        <v>#DIV/0!</v>
      </c>
      <c r="H121" s="259" t="s">
        <v>85</v>
      </c>
      <c r="I121" s="259"/>
      <c r="J121" s="259"/>
      <c r="K121" s="259"/>
      <c r="L121" s="259"/>
      <c r="M121" s="259"/>
      <c r="N121" s="133" t="e">
        <f>SUM(C$61:C$66)*1000/SUM($H$10:$I$12)</f>
        <v>#DIV/0!</v>
      </c>
      <c r="O121" s="51"/>
      <c r="P121" s="51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</row>
    <row r="122" spans="1:35">
      <c r="A122" s="252" t="s">
        <v>277</v>
      </c>
      <c r="B122" s="252"/>
      <c r="C122" s="252"/>
      <c r="D122" s="252"/>
      <c r="E122" s="252"/>
      <c r="F122" s="252"/>
      <c r="G122" s="131" t="e">
        <f>SUM(J16:J24)*100/SUM(I16:I24)</f>
        <v>#DIV/0!</v>
      </c>
      <c r="H122" s="252" t="s">
        <v>86</v>
      </c>
      <c r="I122" s="252"/>
      <c r="J122" s="252"/>
      <c r="K122" s="252"/>
      <c r="L122" s="252"/>
      <c r="M122" s="252"/>
      <c r="N122" s="133" t="e">
        <f>SUM(D$61:D$66)*1000/SUM($H$10:$I$12)</f>
        <v>#DIV/0!</v>
      </c>
      <c r="O122" s="48"/>
      <c r="P122" s="48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</row>
    <row r="123" spans="1:35">
      <c r="A123" s="252" t="s">
        <v>154</v>
      </c>
      <c r="B123" s="252"/>
      <c r="C123" s="252"/>
      <c r="D123" s="252"/>
      <c r="E123" s="252"/>
      <c r="F123" s="252"/>
      <c r="G123" s="131" t="e">
        <f>SUM(D38:E39)/SUM(H32:I32)*1000</f>
        <v>#DIV/0!</v>
      </c>
      <c r="H123" s="252" t="s">
        <v>155</v>
      </c>
      <c r="I123" s="252"/>
      <c r="J123" s="252"/>
      <c r="K123" s="252"/>
      <c r="L123" s="252"/>
      <c r="M123" s="252"/>
      <c r="N123" s="133" t="e">
        <f>SUM(E$61:E$66)*1000/SUM($H$10:$I$12)</f>
        <v>#DIV/0!</v>
      </c>
      <c r="O123" s="48"/>
      <c r="P123" s="48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</row>
    <row r="124" spans="1:35">
      <c r="A124" s="266" t="s">
        <v>156</v>
      </c>
      <c r="B124" s="266"/>
      <c r="C124" s="266"/>
      <c r="D124" s="266"/>
      <c r="E124" s="266"/>
      <c r="F124" s="266"/>
      <c r="G124" s="147" t="e">
        <f>(D38+E38+E39+D39)*1000/SUM(I15:I24)</f>
        <v>#DIV/0!</v>
      </c>
      <c r="H124" s="252" t="s">
        <v>157</v>
      </c>
      <c r="I124" s="252"/>
      <c r="J124" s="252"/>
      <c r="K124" s="252"/>
      <c r="L124" s="252"/>
      <c r="M124" s="252"/>
      <c r="N124" s="133" t="e">
        <f>SUM(F$61:F$66)*1000/SUM($H$10:$I$12)</f>
        <v>#DIV/0!</v>
      </c>
      <c r="O124" s="48"/>
      <c r="P124" s="48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</row>
    <row r="125" spans="1:35">
      <c r="A125" s="252" t="s">
        <v>158</v>
      </c>
      <c r="B125" s="252"/>
      <c r="C125" s="252"/>
      <c r="D125" s="252"/>
      <c r="E125" s="252"/>
      <c r="F125" s="252"/>
      <c r="G125" s="131" t="e">
        <f>(L38+L39)*1000/I15</f>
        <v>#DIV/0!</v>
      </c>
      <c r="H125" s="252" t="s">
        <v>89</v>
      </c>
      <c r="I125" s="252"/>
      <c r="J125" s="252"/>
      <c r="K125" s="252"/>
      <c r="L125" s="252"/>
      <c r="M125" s="252"/>
      <c r="N125" s="133" t="e">
        <f>SUM(G$61:G$66)*1000/SUM($H$10:$I$12)</f>
        <v>#DIV/0!</v>
      </c>
      <c r="O125" s="48"/>
      <c r="P125" s="48"/>
      <c r="Q125" s="57"/>
      <c r="R125" s="57"/>
      <c r="S125" s="57"/>
      <c r="T125" s="57"/>
      <c r="U125" s="57"/>
      <c r="V125" s="55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</row>
    <row r="126" spans="1:35">
      <c r="A126" s="252" t="s">
        <v>159</v>
      </c>
      <c r="B126" s="252"/>
      <c r="C126" s="252"/>
      <c r="D126" s="252"/>
      <c r="E126" s="252"/>
      <c r="F126" s="252"/>
      <c r="G126" s="131" t="e">
        <f>(M38+M39)*1000/(I17+I16)</f>
        <v>#DIV/0!</v>
      </c>
      <c r="H126" s="252" t="s">
        <v>90</v>
      </c>
      <c r="I126" s="252"/>
      <c r="J126" s="252"/>
      <c r="K126" s="252"/>
      <c r="L126" s="252"/>
      <c r="M126" s="252"/>
      <c r="N126" s="133" t="e">
        <f>SUM(H$61:H$66)*1000/SUM($H$10:$I$12)</f>
        <v>#DIV/0!</v>
      </c>
      <c r="O126" s="48"/>
      <c r="P126" s="48"/>
      <c r="Q126" s="57"/>
      <c r="R126" s="57"/>
      <c r="S126" s="57"/>
      <c r="T126" s="57"/>
      <c r="U126" s="57"/>
      <c r="V126" s="55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</row>
    <row r="127" spans="1:35">
      <c r="A127" s="252" t="s">
        <v>160</v>
      </c>
      <c r="B127" s="252"/>
      <c r="C127" s="252"/>
      <c r="D127" s="252"/>
      <c r="E127" s="252"/>
      <c r="F127" s="252"/>
      <c r="G127" s="131" t="e">
        <f>(N38+N39)*1000/I18</f>
        <v>#DIV/0!</v>
      </c>
      <c r="H127" s="252" t="s">
        <v>91</v>
      </c>
      <c r="I127" s="252"/>
      <c r="J127" s="252"/>
      <c r="K127" s="252"/>
      <c r="L127" s="252"/>
      <c r="M127" s="252"/>
      <c r="N127" s="133" t="e">
        <f>SUM(I$61:I$66)*1000/SUM($H$10:$I$12)</f>
        <v>#DIV/0!</v>
      </c>
      <c r="O127" s="48"/>
      <c r="P127" s="48"/>
      <c r="Q127" s="57"/>
      <c r="R127" s="57"/>
      <c r="S127" s="57"/>
      <c r="T127" s="57"/>
      <c r="U127" s="57"/>
      <c r="V127" s="55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</row>
    <row r="128" spans="1:35">
      <c r="A128" s="252" t="s">
        <v>161</v>
      </c>
      <c r="B128" s="252"/>
      <c r="C128" s="252"/>
      <c r="D128" s="252"/>
      <c r="E128" s="252"/>
      <c r="F128" s="252"/>
      <c r="G128" s="131" t="e">
        <f>(O38+O39)*1000/I19</f>
        <v>#DIV/0!</v>
      </c>
      <c r="H128" s="252" t="s">
        <v>162</v>
      </c>
      <c r="I128" s="252"/>
      <c r="J128" s="252"/>
      <c r="K128" s="252"/>
      <c r="L128" s="252"/>
      <c r="M128" s="252"/>
      <c r="N128" s="133" t="e">
        <f>SUM(J$61:J$66)*1000/SUM($H$10:$I$12)</f>
        <v>#DIV/0!</v>
      </c>
      <c r="O128" s="48"/>
      <c r="P128" s="48"/>
      <c r="Q128" s="57"/>
      <c r="R128" s="57"/>
      <c r="S128" s="57"/>
      <c r="T128" s="57"/>
      <c r="U128" s="57"/>
      <c r="V128" s="55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</row>
    <row r="129" spans="1:35">
      <c r="A129" s="252" t="s">
        <v>163</v>
      </c>
      <c r="B129" s="252"/>
      <c r="C129" s="252"/>
      <c r="D129" s="252"/>
      <c r="E129" s="252"/>
      <c r="F129" s="252"/>
      <c r="G129" s="131" t="e">
        <f>(P38+P39)*1000/I20</f>
        <v>#DIV/0!</v>
      </c>
      <c r="H129" s="252" t="s">
        <v>93</v>
      </c>
      <c r="I129" s="252"/>
      <c r="J129" s="252"/>
      <c r="K129" s="252"/>
      <c r="L129" s="252"/>
      <c r="M129" s="252"/>
      <c r="N129" s="133" t="e">
        <f>SUM(K$61:K$66)*1000/SUM($H$10:$I$12)</f>
        <v>#DIV/0!</v>
      </c>
      <c r="O129" s="48"/>
      <c r="P129" s="48"/>
      <c r="Q129" s="57"/>
      <c r="R129" s="57"/>
      <c r="S129" s="57"/>
      <c r="T129" s="57"/>
      <c r="U129" s="57"/>
      <c r="V129" s="55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</row>
    <row r="130" spans="1:35">
      <c r="A130" s="252" t="s">
        <v>164</v>
      </c>
      <c r="B130" s="252"/>
      <c r="C130" s="252"/>
      <c r="D130" s="252"/>
      <c r="E130" s="252"/>
      <c r="F130" s="252"/>
      <c r="G130" s="131" t="e">
        <f>(Q38+Q39)*1000/I21</f>
        <v>#DIV/0!</v>
      </c>
      <c r="H130" s="263" t="s">
        <v>176</v>
      </c>
      <c r="I130" s="264"/>
      <c r="J130" s="264"/>
      <c r="K130" s="264"/>
      <c r="L130" s="264"/>
      <c r="M130" s="264"/>
      <c r="N130" s="264"/>
      <c r="O130" s="264"/>
      <c r="P130" s="265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</row>
    <row r="131" spans="1:35">
      <c r="A131" s="252" t="s">
        <v>165</v>
      </c>
      <c r="B131" s="252"/>
      <c r="C131" s="252"/>
      <c r="D131" s="252"/>
      <c r="E131" s="252"/>
      <c r="F131" s="252"/>
      <c r="G131" s="131" t="e">
        <f>(R38+R39)*1000/I22</f>
        <v>#DIV/0!</v>
      </c>
      <c r="H131" s="268" t="s">
        <v>85</v>
      </c>
      <c r="I131" s="268"/>
      <c r="J131" s="268"/>
      <c r="K131" s="268"/>
      <c r="L131" s="268"/>
      <c r="M131" s="268"/>
      <c r="N131" s="1" t="e">
        <f>SUM(C61:C66)/SUM(D38:E39)*1000</f>
        <v>#DIV/0!</v>
      </c>
      <c r="O131" s="48"/>
      <c r="P131" s="48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</row>
    <row r="132" spans="1:35">
      <c r="A132" s="252" t="s">
        <v>166</v>
      </c>
      <c r="B132" s="252"/>
      <c r="C132" s="252"/>
      <c r="D132" s="252"/>
      <c r="E132" s="252"/>
      <c r="F132" s="252"/>
      <c r="G132" s="131" t="e">
        <f>(S38+S39)*1000/I23</f>
        <v>#DIV/0!</v>
      </c>
      <c r="H132" s="267" t="s">
        <v>86</v>
      </c>
      <c r="I132" s="267"/>
      <c r="J132" s="267"/>
      <c r="K132" s="267"/>
      <c r="L132" s="267"/>
      <c r="M132" s="267"/>
      <c r="N132" s="2" t="e">
        <f>SUM(D61:D66)/SUM(D38:E39)*1000</f>
        <v>#DIV/0!</v>
      </c>
      <c r="O132" s="48"/>
      <c r="P132" s="48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</row>
    <row r="133" spans="1:35">
      <c r="A133" s="266" t="s">
        <v>279</v>
      </c>
      <c r="B133" s="266"/>
      <c r="C133" s="266"/>
      <c r="D133" s="266"/>
      <c r="E133" s="266"/>
      <c r="F133" s="266"/>
      <c r="G133" s="147" t="e">
        <f>(T38+T39)*1000/I24</f>
        <v>#DIV/0!</v>
      </c>
      <c r="H133" s="267" t="s">
        <v>155</v>
      </c>
      <c r="I133" s="267"/>
      <c r="J133" s="267"/>
      <c r="K133" s="267"/>
      <c r="L133" s="267"/>
      <c r="M133" s="267"/>
      <c r="N133" s="2" t="e">
        <f>SUM(E61:E66)/SUM(D38:E39)*1000</f>
        <v>#DIV/0!</v>
      </c>
      <c r="O133" s="48"/>
      <c r="P133" s="48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</row>
    <row r="134" spans="1:35">
      <c r="A134" s="266" t="s">
        <v>167</v>
      </c>
      <c r="B134" s="266"/>
      <c r="C134" s="266"/>
      <c r="D134" s="266"/>
      <c r="E134" s="266"/>
      <c r="F134" s="266"/>
      <c r="G134" s="147" t="e">
        <f>SUM(G125:G133)*5/1000</f>
        <v>#DIV/0!</v>
      </c>
      <c r="H134" s="267" t="s">
        <v>157</v>
      </c>
      <c r="I134" s="267"/>
      <c r="J134" s="267"/>
      <c r="K134" s="267"/>
      <c r="L134" s="267"/>
      <c r="M134" s="267"/>
      <c r="N134" s="2" t="e">
        <f>SUM(F61:F66)/SUM(D38:E39)*1000</f>
        <v>#DIV/0!</v>
      </c>
      <c r="O134" s="48"/>
      <c r="P134" s="48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</row>
    <row r="135" spans="1:35">
      <c r="A135" s="252" t="s">
        <v>168</v>
      </c>
      <c r="B135" s="252"/>
      <c r="C135" s="252"/>
      <c r="D135" s="252"/>
      <c r="E135" s="252"/>
      <c r="F135" s="252"/>
      <c r="G135" s="131" t="e">
        <f>(D38+D39)/(E38+E39)</f>
        <v>#DIV/0!</v>
      </c>
      <c r="H135" s="267" t="s">
        <v>89</v>
      </c>
      <c r="I135" s="267"/>
      <c r="J135" s="267"/>
      <c r="K135" s="267"/>
      <c r="L135" s="267"/>
      <c r="M135" s="267"/>
      <c r="N135" s="2" t="e">
        <f>SUM(G61:G66)/SUM(D38:E39)*1000</f>
        <v>#DIV/0!</v>
      </c>
      <c r="O135" s="48"/>
      <c r="P135" s="48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</row>
    <row r="136" spans="1:35">
      <c r="A136" s="252" t="s">
        <v>169</v>
      </c>
      <c r="B136" s="252"/>
      <c r="C136" s="252"/>
      <c r="D136" s="252"/>
      <c r="E136" s="252"/>
      <c r="F136" s="252"/>
      <c r="G136" s="131" t="e">
        <f>G134*(E38+E39)/SUM(D38:E39)</f>
        <v>#DIV/0!</v>
      </c>
      <c r="H136" s="267" t="s">
        <v>90</v>
      </c>
      <c r="I136" s="267"/>
      <c r="J136" s="267"/>
      <c r="K136" s="267"/>
      <c r="L136" s="267"/>
      <c r="M136" s="267"/>
      <c r="N136" s="2" t="e">
        <f>SUM(H61:H66)/SUM(D38:E39)*1000</f>
        <v>#DIV/0!</v>
      </c>
      <c r="O136" s="48"/>
      <c r="P136" s="48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</row>
    <row r="137" spans="1:35">
      <c r="A137" s="252" t="s">
        <v>170</v>
      </c>
      <c r="B137" s="252"/>
      <c r="C137" s="252"/>
      <c r="D137" s="252"/>
      <c r="E137" s="252"/>
      <c r="F137" s="252"/>
      <c r="G137" s="131" t="e">
        <f>(G123-N113)/10</f>
        <v>#DIV/0!</v>
      </c>
      <c r="H137" s="267" t="s">
        <v>91</v>
      </c>
      <c r="I137" s="267"/>
      <c r="J137" s="267"/>
      <c r="K137" s="267"/>
      <c r="L137" s="267"/>
      <c r="M137" s="267"/>
      <c r="N137" s="2" t="e">
        <f>SUM(I61:I66)/SUM(D38:E39)*1000</f>
        <v>#DIV/0!</v>
      </c>
      <c r="O137" s="48"/>
      <c r="P137" s="48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</row>
    <row r="138" spans="1:35">
      <c r="A138" s="252" t="s">
        <v>274</v>
      </c>
      <c r="B138" s="252"/>
      <c r="C138" s="252"/>
      <c r="D138" s="252"/>
      <c r="E138" s="252"/>
      <c r="F138" s="252"/>
      <c r="G138" s="131" t="e">
        <f>SUM(AA38:AA39)/($J$32)%</f>
        <v>#DIV/0!</v>
      </c>
      <c r="H138" s="267" t="s">
        <v>162</v>
      </c>
      <c r="I138" s="267"/>
      <c r="J138" s="267"/>
      <c r="K138" s="267"/>
      <c r="L138" s="267"/>
      <c r="M138" s="267"/>
      <c r="N138" s="2" t="e">
        <f>SUM(J61:J66)/SUM(D38:E39)*1000</f>
        <v>#DIV/0!</v>
      </c>
      <c r="O138" s="48"/>
      <c r="P138" s="48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</row>
    <row r="139" spans="1:35" ht="16.5" thickBot="1">
      <c r="A139" s="252" t="s">
        <v>275</v>
      </c>
      <c r="B139" s="252"/>
      <c r="C139" s="252"/>
      <c r="D139" s="252"/>
      <c r="E139" s="252"/>
      <c r="F139" s="252"/>
      <c r="G139" s="131" t="e">
        <f>SUM(AB38:AB39)/($J$32)%</f>
        <v>#DIV/0!</v>
      </c>
      <c r="H139" s="269" t="s">
        <v>93</v>
      </c>
      <c r="I139" s="269"/>
      <c r="J139" s="269"/>
      <c r="K139" s="269"/>
      <c r="L139" s="269"/>
      <c r="M139" s="269"/>
      <c r="N139" s="52" t="e">
        <f>SUM(K61:K66)/SUM(D38:E39)*1000</f>
        <v>#DIV/0!</v>
      </c>
      <c r="O139" s="50"/>
      <c r="P139" s="50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</row>
    <row r="140" spans="1:35">
      <c r="A140" s="252" t="s">
        <v>209</v>
      </c>
      <c r="B140" s="252"/>
      <c r="C140" s="252"/>
      <c r="D140" s="252"/>
      <c r="E140" s="252"/>
      <c r="F140" s="252"/>
      <c r="G140" s="131">
        <f>SUM(AF37:AF38)-SUM(AE37:AE38)</f>
        <v>0</v>
      </c>
      <c r="H140" s="270" t="s">
        <v>271</v>
      </c>
      <c r="I140" s="271"/>
      <c r="J140" s="271"/>
      <c r="K140" s="271"/>
      <c r="L140" s="271"/>
      <c r="M140" s="271"/>
      <c r="N140" s="135" t="e">
        <f>SUM(E$56:E$57)*1000/SUM(H12:I12)</f>
        <v>#DIV/0!</v>
      </c>
      <c r="O140" s="135" t="e">
        <f>(E56/H12)*1000</f>
        <v>#DIV/0!</v>
      </c>
      <c r="P140" s="136" t="e">
        <f>(E$57/I12)*1000</f>
        <v>#DIV/0!</v>
      </c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</row>
    <row r="141" spans="1:35">
      <c r="A141" s="146"/>
      <c r="B141" s="146"/>
      <c r="C141" s="146"/>
      <c r="D141" s="146"/>
      <c r="E141" s="146"/>
      <c r="F141" s="146"/>
      <c r="G141" s="146"/>
      <c r="H141" s="272" t="s">
        <v>187</v>
      </c>
      <c r="I141" s="273"/>
      <c r="J141" s="273"/>
      <c r="K141" s="273"/>
      <c r="L141" s="273"/>
      <c r="M141" s="273"/>
      <c r="N141" s="131" t="e">
        <f>SUM(F$56:G$57)/SUM(H13:I14)*1000</f>
        <v>#DIV/0!</v>
      </c>
      <c r="O141" s="131" t="e">
        <f>(F56+G56)/(H13+H14)*1000</f>
        <v>#DIV/0!</v>
      </c>
      <c r="P141" s="137" t="e">
        <f>(F$57+G57)/(I13+I14)*1000</f>
        <v>#DIV/0!</v>
      </c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</row>
    <row r="142" spans="1:35">
      <c r="A142" s="146"/>
      <c r="B142" s="146"/>
      <c r="C142" s="146"/>
      <c r="D142" s="146"/>
      <c r="E142" s="146"/>
      <c r="F142" s="146"/>
      <c r="G142" s="146"/>
      <c r="H142" s="272" t="s">
        <v>188</v>
      </c>
      <c r="I142" s="273"/>
      <c r="J142" s="273"/>
      <c r="K142" s="273"/>
      <c r="L142" s="273"/>
      <c r="M142" s="273"/>
      <c r="N142" s="131" t="e">
        <f>SUM(H$56:H$57)/SUM(H15:I15)*1000</f>
        <v>#DIV/0!</v>
      </c>
      <c r="O142" s="131" t="e">
        <f>(H56/H15)*1000</f>
        <v>#DIV/0!</v>
      </c>
      <c r="P142" s="137" t="e">
        <f>(H$57/I15)*1000</f>
        <v>#DIV/0!</v>
      </c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</row>
    <row r="143" spans="1:35">
      <c r="A143" s="146"/>
      <c r="B143" s="146"/>
      <c r="C143" s="146"/>
      <c r="D143" s="146"/>
      <c r="E143" s="146"/>
      <c r="F143" s="146"/>
      <c r="G143" s="146"/>
      <c r="H143" s="272" t="s">
        <v>189</v>
      </c>
      <c r="I143" s="273"/>
      <c r="J143" s="273"/>
      <c r="K143" s="273"/>
      <c r="L143" s="273"/>
      <c r="M143" s="273"/>
      <c r="N143" s="131" t="e">
        <f>SUM(I$56:J$57)/SUM(H16:I17)*1000</f>
        <v>#DIV/0!</v>
      </c>
      <c r="O143" s="131" t="e">
        <f>(I56+J56)/(H16+H17)*1000</f>
        <v>#DIV/0!</v>
      </c>
      <c r="P143" s="137" t="e">
        <f>(I57+J57)/(I16+I17)*1000</f>
        <v>#DIV/0!</v>
      </c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</row>
    <row r="144" spans="1:35">
      <c r="A144" s="146"/>
      <c r="B144" s="146"/>
      <c r="C144" s="146"/>
      <c r="D144" s="146"/>
      <c r="E144" s="146"/>
      <c r="F144" s="146"/>
      <c r="G144" s="146"/>
      <c r="H144" s="272" t="s">
        <v>190</v>
      </c>
      <c r="I144" s="273"/>
      <c r="J144" s="273"/>
      <c r="K144" s="273"/>
      <c r="L144" s="273"/>
      <c r="M144" s="273"/>
      <c r="N144" s="131" t="e">
        <f>SUM(K$56:K$57)/SUM(H18:I18)*1000</f>
        <v>#DIV/0!</v>
      </c>
      <c r="O144" s="131" t="e">
        <f>(K56/H18)*1000</f>
        <v>#DIV/0!</v>
      </c>
      <c r="P144" s="137" t="e">
        <f>(K57/I18)*1000</f>
        <v>#DIV/0!</v>
      </c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</row>
    <row r="145" spans="1:35">
      <c r="A145" s="146"/>
      <c r="B145" s="146"/>
      <c r="C145" s="146"/>
      <c r="D145" s="146"/>
      <c r="E145" s="146"/>
      <c r="F145" s="146"/>
      <c r="G145" s="146"/>
      <c r="H145" s="272" t="s">
        <v>191</v>
      </c>
      <c r="I145" s="273"/>
      <c r="J145" s="273"/>
      <c r="K145" s="273"/>
      <c r="L145" s="273"/>
      <c r="M145" s="273"/>
      <c r="N145" s="131" t="e">
        <f>SUM(L$56:L$57)/SUM(H19:I19)*1000</f>
        <v>#DIV/0!</v>
      </c>
      <c r="O145" s="131" t="e">
        <f>(L56/H19)*1000</f>
        <v>#DIV/0!</v>
      </c>
      <c r="P145" s="137" t="e">
        <f>(L57/I19)*1000</f>
        <v>#DIV/0!</v>
      </c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</row>
    <row r="146" spans="1:35">
      <c r="A146" s="146"/>
      <c r="B146" s="146"/>
      <c r="C146" s="146"/>
      <c r="D146" s="146"/>
      <c r="E146" s="146"/>
      <c r="F146" s="146"/>
      <c r="G146" s="146"/>
      <c r="H146" s="272" t="s">
        <v>192</v>
      </c>
      <c r="I146" s="273"/>
      <c r="J146" s="273"/>
      <c r="K146" s="273"/>
      <c r="L146" s="273"/>
      <c r="M146" s="273"/>
      <c r="N146" s="131" t="e">
        <f>SUM(M$56:M$57)/SUM(H20:I20)*1000</f>
        <v>#DIV/0!</v>
      </c>
      <c r="O146" s="131" t="e">
        <f>(M56/H20)*1000</f>
        <v>#DIV/0!</v>
      </c>
      <c r="P146" s="137" t="e">
        <f>(M57/I20)*1000</f>
        <v>#DIV/0!</v>
      </c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</row>
    <row r="147" spans="1:35">
      <c r="A147" s="146"/>
      <c r="B147" s="146"/>
      <c r="C147" s="146"/>
      <c r="D147" s="146"/>
      <c r="E147" s="146"/>
      <c r="F147" s="146"/>
      <c r="G147" s="146"/>
      <c r="H147" s="272" t="s">
        <v>193</v>
      </c>
      <c r="I147" s="273"/>
      <c r="J147" s="273"/>
      <c r="K147" s="273"/>
      <c r="L147" s="273"/>
      <c r="M147" s="273"/>
      <c r="N147" s="131" t="e">
        <f>SUM(N$56:N$57)/SUM(H21:I21)*1000</f>
        <v>#DIV/0!</v>
      </c>
      <c r="O147" s="131" t="e">
        <f>(N56/H21)*1000</f>
        <v>#DIV/0!</v>
      </c>
      <c r="P147" s="137" t="e">
        <f>(N57/I21)*1000</f>
        <v>#DIV/0!</v>
      </c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</row>
    <row r="148" spans="1:35">
      <c r="A148" s="146"/>
      <c r="B148" s="146"/>
      <c r="C148" s="146"/>
      <c r="D148" s="146"/>
      <c r="E148" s="146"/>
      <c r="F148" s="146"/>
      <c r="G148" s="146"/>
      <c r="H148" s="272" t="s">
        <v>194</v>
      </c>
      <c r="I148" s="273"/>
      <c r="J148" s="273"/>
      <c r="K148" s="273"/>
      <c r="L148" s="273"/>
      <c r="M148" s="273"/>
      <c r="N148" s="131" t="e">
        <f>SUM(O$56:O$57)/SUM(H22:I22)*1000</f>
        <v>#DIV/0!</v>
      </c>
      <c r="O148" s="131" t="e">
        <f>(O56/H22)*1000</f>
        <v>#DIV/0!</v>
      </c>
      <c r="P148" s="137" t="e">
        <f>(O57/I22)*1000</f>
        <v>#DIV/0!</v>
      </c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</row>
    <row r="149" spans="1:35">
      <c r="A149" s="146"/>
      <c r="B149" s="146"/>
      <c r="C149" s="146"/>
      <c r="D149" s="146"/>
      <c r="E149" s="146"/>
      <c r="F149" s="146"/>
      <c r="G149" s="146"/>
      <c r="H149" s="272" t="s">
        <v>195</v>
      </c>
      <c r="I149" s="273"/>
      <c r="J149" s="273"/>
      <c r="K149" s="273"/>
      <c r="L149" s="273"/>
      <c r="M149" s="273"/>
      <c r="N149" s="131" t="e">
        <f>SUM(P$56:P$57)/SUM(H23:I23)*1000</f>
        <v>#DIV/0!</v>
      </c>
      <c r="O149" s="131" t="e">
        <f>(P56/H23)*1000</f>
        <v>#DIV/0!</v>
      </c>
      <c r="P149" s="137" t="e">
        <f>(P57/I23)*1000</f>
        <v>#DIV/0!</v>
      </c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</row>
    <row r="150" spans="1:35">
      <c r="A150" s="146"/>
      <c r="B150" s="146"/>
      <c r="C150" s="146"/>
      <c r="D150" s="146"/>
      <c r="E150" s="146"/>
      <c r="F150" s="146"/>
      <c r="G150" s="146"/>
      <c r="H150" s="272" t="s">
        <v>196</v>
      </c>
      <c r="I150" s="273"/>
      <c r="J150" s="273"/>
      <c r="K150" s="273"/>
      <c r="L150" s="273"/>
      <c r="M150" s="273"/>
      <c r="N150" s="131" t="e">
        <f>SUM(Q$56:Q$57)/SUM(H24:I24)*1000</f>
        <v>#DIV/0!</v>
      </c>
      <c r="O150" s="131" t="e">
        <f>(Q56/H24)*1000</f>
        <v>#DIV/0!</v>
      </c>
      <c r="P150" s="137" t="e">
        <f>(Q57/I24)*1000</f>
        <v>#DIV/0!</v>
      </c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</row>
    <row r="151" spans="1:35">
      <c r="A151" s="146"/>
      <c r="B151" s="146"/>
      <c r="C151" s="146"/>
      <c r="D151" s="146"/>
      <c r="E151" s="146"/>
      <c r="F151" s="146"/>
      <c r="G151" s="146"/>
      <c r="H151" s="272" t="s">
        <v>197</v>
      </c>
      <c r="I151" s="273"/>
      <c r="J151" s="273"/>
      <c r="K151" s="273"/>
      <c r="L151" s="273"/>
      <c r="M151" s="273"/>
      <c r="N151" s="131" t="e">
        <f>SUM(R$56:R$57)/SUM(H25:I25)*1000</f>
        <v>#DIV/0!</v>
      </c>
      <c r="O151" s="131" t="e">
        <f>(R56/H25)*1000</f>
        <v>#DIV/0!</v>
      </c>
      <c r="P151" s="137" t="e">
        <f>(R57/I25)*1000</f>
        <v>#DIV/0!</v>
      </c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</row>
    <row r="152" spans="1:35">
      <c r="A152" s="146"/>
      <c r="B152" s="146"/>
      <c r="C152" s="146"/>
      <c r="D152" s="146"/>
      <c r="E152" s="146"/>
      <c r="F152" s="146"/>
      <c r="G152" s="146"/>
      <c r="H152" s="272" t="s">
        <v>198</v>
      </c>
      <c r="I152" s="273"/>
      <c r="J152" s="273"/>
      <c r="K152" s="273"/>
      <c r="L152" s="273"/>
      <c r="M152" s="273"/>
      <c r="N152" s="131" t="e">
        <f>SUM(S$56:S$57)/SUM(H26:I26)*1000</f>
        <v>#DIV/0!</v>
      </c>
      <c r="O152" s="131" t="e">
        <f>(S56/H26)*1000</f>
        <v>#DIV/0!</v>
      </c>
      <c r="P152" s="137" t="e">
        <f>(S57/I26)*1000</f>
        <v>#DIV/0!</v>
      </c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</row>
    <row r="153" spans="1:35">
      <c r="A153" s="146"/>
      <c r="B153" s="146"/>
      <c r="C153" s="146"/>
      <c r="D153" s="146"/>
      <c r="E153" s="146"/>
      <c r="F153" s="146"/>
      <c r="G153" s="146"/>
      <c r="H153" s="272" t="s">
        <v>199</v>
      </c>
      <c r="I153" s="273"/>
      <c r="J153" s="273"/>
      <c r="K153" s="273"/>
      <c r="L153" s="273"/>
      <c r="M153" s="273"/>
      <c r="N153" s="131" t="e">
        <f>SUM(T$56:T$57)/SUM(H27:I27)*1000</f>
        <v>#DIV/0!</v>
      </c>
      <c r="O153" s="131" t="e">
        <f>(T56/H27)*1000</f>
        <v>#DIV/0!</v>
      </c>
      <c r="P153" s="137" t="e">
        <f>(T57/I27)*1000</f>
        <v>#DIV/0!</v>
      </c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</row>
    <row r="154" spans="1:35">
      <c r="A154" s="146"/>
      <c r="B154" s="146"/>
      <c r="C154" s="146"/>
      <c r="D154" s="146"/>
      <c r="E154" s="146"/>
      <c r="F154" s="146"/>
      <c r="G154" s="146"/>
      <c r="H154" s="272" t="s">
        <v>200</v>
      </c>
      <c r="I154" s="273"/>
      <c r="J154" s="273"/>
      <c r="K154" s="273"/>
      <c r="L154" s="273"/>
      <c r="M154" s="273"/>
      <c r="N154" s="131" t="e">
        <f>SUM(U$56:U$57)/SUM(H28:I28)*1000</f>
        <v>#DIV/0!</v>
      </c>
      <c r="O154" s="131" t="e">
        <f>(U56/H28)*1000</f>
        <v>#DIV/0!</v>
      </c>
      <c r="P154" s="137" t="e">
        <f>(U57/I28)*1000</f>
        <v>#DIV/0!</v>
      </c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</row>
    <row r="155" spans="1:35">
      <c r="A155" s="146"/>
      <c r="B155" s="146"/>
      <c r="C155" s="146"/>
      <c r="D155" s="146"/>
      <c r="E155" s="146"/>
      <c r="F155" s="146"/>
      <c r="G155" s="146"/>
      <c r="H155" s="272" t="s">
        <v>201</v>
      </c>
      <c r="I155" s="273"/>
      <c r="J155" s="273"/>
      <c r="K155" s="273"/>
      <c r="L155" s="273"/>
      <c r="M155" s="273"/>
      <c r="N155" s="131" t="e">
        <f>SUM(V$56:V$57)/SUM(H29:I29)*1000</f>
        <v>#DIV/0!</v>
      </c>
      <c r="O155" s="131" t="e">
        <f>(V56/H29)*1000</f>
        <v>#DIV/0!</v>
      </c>
      <c r="P155" s="137" t="e">
        <f>(V57/I29)*1000</f>
        <v>#DIV/0!</v>
      </c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</row>
    <row r="156" spans="1:35">
      <c r="A156" s="146"/>
      <c r="B156" s="146"/>
      <c r="C156" s="146"/>
      <c r="D156" s="146"/>
      <c r="E156" s="146"/>
      <c r="F156" s="146"/>
      <c r="G156" s="146"/>
      <c r="H156" s="272" t="s">
        <v>202</v>
      </c>
      <c r="I156" s="273"/>
      <c r="J156" s="273"/>
      <c r="K156" s="273"/>
      <c r="L156" s="273"/>
      <c r="M156" s="273"/>
      <c r="N156" s="131" t="e">
        <f>SUM(W$56:W$57)/SUM(H30:I30)*1000</f>
        <v>#DIV/0!</v>
      </c>
      <c r="O156" s="131" t="e">
        <f>(W56/H30)*1000</f>
        <v>#DIV/0!</v>
      </c>
      <c r="P156" s="137" t="e">
        <f>(W57/I30)*1000</f>
        <v>#DIV/0!</v>
      </c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</row>
    <row r="157" spans="1:35" ht="16.5" thickBot="1">
      <c r="A157" s="146"/>
      <c r="B157" s="146"/>
      <c r="C157" s="146"/>
      <c r="D157" s="146"/>
      <c r="E157" s="146"/>
      <c r="F157" s="146"/>
      <c r="G157" s="146"/>
      <c r="H157" s="274" t="s">
        <v>203</v>
      </c>
      <c r="I157" s="275"/>
      <c r="J157" s="275"/>
      <c r="K157" s="275"/>
      <c r="L157" s="275"/>
      <c r="M157" s="275"/>
      <c r="N157" s="138" t="e">
        <f>SUM(X$56:X$57)/SUM(H31:I31)*1000</f>
        <v>#DIV/0!</v>
      </c>
      <c r="O157" s="138" t="e">
        <f>(X56/H31)*1000</f>
        <v>#DIV/0!</v>
      </c>
      <c r="P157" s="139" t="e">
        <f>(X57/I31)*1000</f>
        <v>#DIV/0!</v>
      </c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</row>
    <row r="158" spans="1:35">
      <c r="A158" s="146"/>
      <c r="B158" s="146"/>
      <c r="C158" s="146"/>
      <c r="D158" s="146"/>
      <c r="E158" s="146"/>
      <c r="F158" s="146"/>
      <c r="G158" s="146"/>
      <c r="H158" s="276" t="s">
        <v>210</v>
      </c>
      <c r="I158" s="277"/>
      <c r="J158" s="277"/>
      <c r="K158" s="277"/>
      <c r="L158" s="277"/>
      <c r="M158" s="278"/>
      <c r="N158" s="53" t="s">
        <v>205</v>
      </c>
      <c r="O158" s="53" t="s">
        <v>206</v>
      </c>
      <c r="P158" s="53" t="s">
        <v>207</v>
      </c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</row>
    <row r="159" spans="1:35" ht="19.5" customHeight="1">
      <c r="A159" s="146"/>
      <c r="B159" s="146"/>
      <c r="C159" s="146"/>
      <c r="D159" s="146"/>
      <c r="E159" s="146"/>
      <c r="F159" s="146"/>
      <c r="G159" s="146"/>
      <c r="H159" s="273" t="s">
        <v>208</v>
      </c>
      <c r="I159" s="273"/>
      <c r="J159" s="273"/>
      <c r="K159" s="273"/>
      <c r="L159" s="273"/>
      <c r="M159" s="273"/>
      <c r="N159" s="131" t="e">
        <f>SUM(C$61:C$66)/SUM($C$56:$E$57)%</f>
        <v>#DIV/0!</v>
      </c>
      <c r="O159" s="131" t="e">
        <f>SUM(C$61:C$62,C$64:C$65)/SUM($C$56:$D$57)%</f>
        <v>#DIV/0!</v>
      </c>
      <c r="P159" s="131" t="e">
        <f>SUM(C$61+C$64)/SUM($C$56:$C$57)%</f>
        <v>#DIV/0!</v>
      </c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</row>
    <row r="160" spans="1:35">
      <c r="A160" s="146"/>
      <c r="B160" s="146"/>
      <c r="C160" s="146"/>
      <c r="D160" s="146"/>
      <c r="E160" s="146"/>
      <c r="F160" s="146"/>
      <c r="G160" s="146"/>
      <c r="H160" s="273" t="s">
        <v>211</v>
      </c>
      <c r="I160" s="273"/>
      <c r="J160" s="273"/>
      <c r="K160" s="273"/>
      <c r="L160" s="273"/>
      <c r="M160" s="273"/>
      <c r="N160" s="131" t="e">
        <f>SUM(D$61:D$66)/SUM($C$56:$E$57)%</f>
        <v>#DIV/0!</v>
      </c>
      <c r="O160" s="131" t="e">
        <f>SUM(D$61:D$62,D$64:D$65)/SUM($C$56:$D$57)%</f>
        <v>#DIV/0!</v>
      </c>
      <c r="P160" s="131" t="e">
        <f>SUM(D$61+D$64)/SUM($C$56:$C$57)%</f>
        <v>#DIV/0!</v>
      </c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</row>
    <row r="161" spans="1:35">
      <c r="A161" s="146"/>
      <c r="B161" s="146"/>
      <c r="C161" s="146"/>
      <c r="D161" s="146"/>
      <c r="E161" s="146"/>
      <c r="F161" s="146"/>
      <c r="G161" s="146"/>
      <c r="H161" s="273" t="s">
        <v>212</v>
      </c>
      <c r="I161" s="273"/>
      <c r="J161" s="273"/>
      <c r="K161" s="273"/>
      <c r="L161" s="273"/>
      <c r="M161" s="273"/>
      <c r="N161" s="131" t="e">
        <f>SUM(E$61:E$66)/SUM($C$56:$E$57)%</f>
        <v>#DIV/0!</v>
      </c>
      <c r="O161" s="131" t="e">
        <f>SUM(E$61:E$62,E$64:E$65)/SUM($C$56:$D$57)%</f>
        <v>#DIV/0!</v>
      </c>
      <c r="P161" s="131" t="e">
        <f>SUM(E$61+E$64)/SUM($C$56:$C$57)%</f>
        <v>#DIV/0!</v>
      </c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</row>
    <row r="162" spans="1:35">
      <c r="A162" s="146"/>
      <c r="B162" s="146"/>
      <c r="C162" s="146"/>
      <c r="D162" s="146"/>
      <c r="E162" s="146"/>
      <c r="F162" s="146"/>
      <c r="G162" s="146"/>
      <c r="H162" s="273" t="s">
        <v>213</v>
      </c>
      <c r="I162" s="273"/>
      <c r="J162" s="273"/>
      <c r="K162" s="273"/>
      <c r="L162" s="273"/>
      <c r="M162" s="273"/>
      <c r="N162" s="131" t="e">
        <f>SUM(F$61:F$66)/SUM($C$56:$E$57)%</f>
        <v>#DIV/0!</v>
      </c>
      <c r="O162" s="131" t="e">
        <f>SUM(F$61:F$62,F$64:F$65)/SUM($C$56:$D$57)%</f>
        <v>#DIV/0!</v>
      </c>
      <c r="P162" s="131" t="e">
        <f>SUM(F$61+F$64)/SUM($C$56:$C$57)%</f>
        <v>#DIV/0!</v>
      </c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</row>
    <row r="163" spans="1:35">
      <c r="A163" s="146"/>
      <c r="B163" s="146"/>
      <c r="C163" s="146"/>
      <c r="D163" s="146"/>
      <c r="E163" s="146"/>
      <c r="F163" s="146"/>
      <c r="G163" s="146"/>
      <c r="H163" s="273" t="s">
        <v>214</v>
      </c>
      <c r="I163" s="273"/>
      <c r="J163" s="273"/>
      <c r="K163" s="273"/>
      <c r="L163" s="273"/>
      <c r="M163" s="273"/>
      <c r="N163" s="131" t="e">
        <f>SUM(G$61:G$66)/SUM($C$56:$E$57)%</f>
        <v>#DIV/0!</v>
      </c>
      <c r="O163" s="131" t="e">
        <f>SUM(G$61:G$62,G$64:G$65)/SUM($C$56:$D$57)%</f>
        <v>#DIV/0!</v>
      </c>
      <c r="P163" s="131" t="e">
        <f>SUM(G$61+G$64)/SUM($C$56:$C$57)%</f>
        <v>#DIV/0!</v>
      </c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</row>
    <row r="164" spans="1:35">
      <c r="A164" s="146"/>
      <c r="B164" s="146"/>
      <c r="C164" s="146"/>
      <c r="D164" s="146"/>
      <c r="E164" s="146"/>
      <c r="F164" s="146"/>
      <c r="G164" s="146"/>
      <c r="H164" s="273" t="s">
        <v>215</v>
      </c>
      <c r="I164" s="273"/>
      <c r="J164" s="273"/>
      <c r="K164" s="273"/>
      <c r="L164" s="273"/>
      <c r="M164" s="273"/>
      <c r="N164" s="131" t="e">
        <f>SUM(H$61:H$66)/SUM($C$56:$E$57)%</f>
        <v>#DIV/0!</v>
      </c>
      <c r="O164" s="131" t="e">
        <f>SUM(H$61:H$62,H$64:H$65)/SUM($C$56:$D$57)%</f>
        <v>#DIV/0!</v>
      </c>
      <c r="P164" s="131" t="e">
        <f>SUM(H$61+H$64)/SUM($C$56:$C$57)%</f>
        <v>#DIV/0!</v>
      </c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</row>
    <row r="165" spans="1:35">
      <c r="A165" s="146"/>
      <c r="B165" s="146"/>
      <c r="C165" s="146"/>
      <c r="D165" s="146"/>
      <c r="E165" s="146"/>
      <c r="F165" s="146"/>
      <c r="G165" s="146"/>
      <c r="H165" s="273" t="s">
        <v>216</v>
      </c>
      <c r="I165" s="273"/>
      <c r="J165" s="273"/>
      <c r="K165" s="273"/>
      <c r="L165" s="273"/>
      <c r="M165" s="273"/>
      <c r="N165" s="131" t="e">
        <f>SUM(I$61:I$66)/SUM($C$56:$E$57)%</f>
        <v>#DIV/0!</v>
      </c>
      <c r="O165" s="131" t="e">
        <f>SUM(I$61:I$62,I$64:I$65)/SUM($C$56:$D$57)%</f>
        <v>#DIV/0!</v>
      </c>
      <c r="P165" s="131" t="e">
        <f>SUM(I$61+I$64)/SUM($C$56:$C$57)%</f>
        <v>#DIV/0!</v>
      </c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</row>
    <row r="166" spans="1:35">
      <c r="A166" s="146"/>
      <c r="B166" s="146"/>
      <c r="C166" s="146"/>
      <c r="D166" s="146"/>
      <c r="E166" s="146"/>
      <c r="F166" s="146"/>
      <c r="G166" s="146"/>
      <c r="H166" s="273" t="s">
        <v>217</v>
      </c>
      <c r="I166" s="273"/>
      <c r="J166" s="273"/>
      <c r="K166" s="273"/>
      <c r="L166" s="273"/>
      <c r="M166" s="273"/>
      <c r="N166" s="131" t="e">
        <f>SUM(J$61:J$66)/SUM($C$56:$E$57)%</f>
        <v>#DIV/0!</v>
      </c>
      <c r="O166" s="131" t="e">
        <f>SUM(J$61:J$62,J$64:J$65)/SUM($C$56:$D$57)%</f>
        <v>#DIV/0!</v>
      </c>
      <c r="P166" s="131" t="e">
        <f>SUM(J$61+J$64)/SUM($C$56:$C$57)%</f>
        <v>#DIV/0!</v>
      </c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</row>
    <row r="167" spans="1:35">
      <c r="A167" s="146"/>
      <c r="B167" s="146"/>
      <c r="C167" s="146"/>
      <c r="D167" s="146"/>
      <c r="E167" s="146"/>
      <c r="F167" s="146"/>
      <c r="G167" s="146"/>
      <c r="H167" s="273" t="s">
        <v>218</v>
      </c>
      <c r="I167" s="273"/>
      <c r="J167" s="273"/>
      <c r="K167" s="273"/>
      <c r="L167" s="273"/>
      <c r="M167" s="273"/>
      <c r="N167" s="131" t="e">
        <f>SUM(K$61:K$66)/SUM($C$56:$E$57)%</f>
        <v>#DIV/0!</v>
      </c>
      <c r="O167" s="131" t="e">
        <f>SUM(K$61:K$62,K$64:K$65)/SUM($C$56:$D$57)%</f>
        <v>#DIV/0!</v>
      </c>
      <c r="P167" s="131" t="e">
        <f>SUM(K$61+K$64)/SUM($C$56:$C$57)%</f>
        <v>#DIV/0!</v>
      </c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</row>
    <row r="168" spans="1:3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</row>
    <row r="169" spans="1:3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</row>
    <row r="170" spans="1:3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</row>
    <row r="171" spans="1:3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</row>
    <row r="172" spans="1:3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</row>
    <row r="173" spans="1:3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</row>
    <row r="174" spans="1:3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</row>
    <row r="175" spans="1:3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</row>
    <row r="176" spans="1:3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</row>
    <row r="177" spans="1:3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</row>
    <row r="178" spans="1:3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</row>
    <row r="179" spans="1:3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</row>
  </sheetData>
  <sheetProtection algorithmName="SHA-512" hashValue="Dmi+HAW/lWV2xKc2Hakt3O6qviYromupHVjZcTovHBBkrVmAE1wXwmQTAU42m5uKD+X+wCQSg6O04QU3nrDWUw==" saltValue="ZbsSzUcBo3l0ihvpHjb7tw==" spinCount="100000" sheet="1" objects="1" scenarios="1"/>
  <protectedRanges>
    <protectedRange password="CE28" sqref="D11:D14 D24:D31 G11:G14 G24:G31" name="Range2_1"/>
    <protectedRange password="CE28" sqref="F63:G63 F65:G66 I63 I65:I66" name="Range7_1"/>
  </protectedRanges>
  <mergeCells count="195">
    <mergeCell ref="H167:M167"/>
    <mergeCell ref="H162:M162"/>
    <mergeCell ref="H163:M163"/>
    <mergeCell ref="H164:M164"/>
    <mergeCell ref="H144:M144"/>
    <mergeCell ref="H145:M145"/>
    <mergeCell ref="H146:M146"/>
    <mergeCell ref="H165:M165"/>
    <mergeCell ref="H166:M166"/>
    <mergeCell ref="H156:M156"/>
    <mergeCell ref="H157:M157"/>
    <mergeCell ref="H158:M158"/>
    <mergeCell ref="H159:M159"/>
    <mergeCell ref="H160:M160"/>
    <mergeCell ref="H161:M161"/>
    <mergeCell ref="H153:M153"/>
    <mergeCell ref="H154:M154"/>
    <mergeCell ref="H155:M155"/>
    <mergeCell ref="H141:M141"/>
    <mergeCell ref="H142:M142"/>
    <mergeCell ref="H143:M143"/>
    <mergeCell ref="H150:M150"/>
    <mergeCell ref="H151:M151"/>
    <mergeCell ref="H152:M152"/>
    <mergeCell ref="A138:F138"/>
    <mergeCell ref="H138:M138"/>
    <mergeCell ref="A139:F139"/>
    <mergeCell ref="H139:M139"/>
    <mergeCell ref="H140:M140"/>
    <mergeCell ref="H147:M147"/>
    <mergeCell ref="H148:M148"/>
    <mergeCell ref="H149:M149"/>
    <mergeCell ref="A140:F140"/>
    <mergeCell ref="A135:F135"/>
    <mergeCell ref="H135:M135"/>
    <mergeCell ref="A136:F136"/>
    <mergeCell ref="H136:M136"/>
    <mergeCell ref="A137:F137"/>
    <mergeCell ref="H137:M137"/>
    <mergeCell ref="A132:F132"/>
    <mergeCell ref="H132:M132"/>
    <mergeCell ref="A133:F133"/>
    <mergeCell ref="H133:M133"/>
    <mergeCell ref="A134:F134"/>
    <mergeCell ref="H134:M134"/>
    <mergeCell ref="A129:F129"/>
    <mergeCell ref="A130:F130"/>
    <mergeCell ref="A131:F131"/>
    <mergeCell ref="H131:M131"/>
    <mergeCell ref="A126:F126"/>
    <mergeCell ref="H126:M126"/>
    <mergeCell ref="A127:F127"/>
    <mergeCell ref="H127:M127"/>
    <mergeCell ref="A128:F128"/>
    <mergeCell ref="H128:M128"/>
    <mergeCell ref="H129:M129"/>
    <mergeCell ref="H130:P130"/>
    <mergeCell ref="A123:F123"/>
    <mergeCell ref="H123:M123"/>
    <mergeCell ref="A124:F124"/>
    <mergeCell ref="H124:M124"/>
    <mergeCell ref="A125:F125"/>
    <mergeCell ref="H125:M125"/>
    <mergeCell ref="A120:F120"/>
    <mergeCell ref="A121:F121"/>
    <mergeCell ref="H121:M121"/>
    <mergeCell ref="A122:F122"/>
    <mergeCell ref="H122:M122"/>
    <mergeCell ref="H119:P120"/>
    <mergeCell ref="A117:F117"/>
    <mergeCell ref="H117:M117"/>
    <mergeCell ref="A118:F118"/>
    <mergeCell ref="H118:M118"/>
    <mergeCell ref="A119:F119"/>
    <mergeCell ref="A114:F114"/>
    <mergeCell ref="H114:M114"/>
    <mergeCell ref="A115:F115"/>
    <mergeCell ref="H115:M115"/>
    <mergeCell ref="A116:F116"/>
    <mergeCell ref="H116:M116"/>
    <mergeCell ref="A110:F110"/>
    <mergeCell ref="H110:M110"/>
    <mergeCell ref="A111:F111"/>
    <mergeCell ref="A113:F113"/>
    <mergeCell ref="H113:M113"/>
    <mergeCell ref="A112:F112"/>
    <mergeCell ref="H111:M112"/>
    <mergeCell ref="A107:F107"/>
    <mergeCell ref="H107:M107"/>
    <mergeCell ref="A108:F108"/>
    <mergeCell ref="H108:M108"/>
    <mergeCell ref="A109:F109"/>
    <mergeCell ref="H109:M109"/>
    <mergeCell ref="A104:F104"/>
    <mergeCell ref="H104:M104"/>
    <mergeCell ref="A105:F105"/>
    <mergeCell ref="H105:M105"/>
    <mergeCell ref="A106:F106"/>
    <mergeCell ref="H106:M106"/>
    <mergeCell ref="A96:E96"/>
    <mergeCell ref="H96:L96"/>
    <mergeCell ref="A102:F102"/>
    <mergeCell ref="H102:M102"/>
    <mergeCell ref="A103:F103"/>
    <mergeCell ref="H103:M103"/>
    <mergeCell ref="A93:E93"/>
    <mergeCell ref="H93:L93"/>
    <mergeCell ref="A94:E94"/>
    <mergeCell ref="H94:L94"/>
    <mergeCell ref="A95:E95"/>
    <mergeCell ref="H95:L95"/>
    <mergeCell ref="H97:L97"/>
    <mergeCell ref="A90:E90"/>
    <mergeCell ref="H90:L90"/>
    <mergeCell ref="A91:E91"/>
    <mergeCell ref="H91:L91"/>
    <mergeCell ref="A92:E92"/>
    <mergeCell ref="H92:L92"/>
    <mergeCell ref="A88:E88"/>
    <mergeCell ref="H88:L88"/>
    <mergeCell ref="A89:E89"/>
    <mergeCell ref="H89:L89"/>
    <mergeCell ref="A70:A74"/>
    <mergeCell ref="A75:A79"/>
    <mergeCell ref="A81:N83"/>
    <mergeCell ref="A85:E85"/>
    <mergeCell ref="H85:L85"/>
    <mergeCell ref="A86:E86"/>
    <mergeCell ref="H86:L86"/>
    <mergeCell ref="A64:A66"/>
    <mergeCell ref="A68:K68"/>
    <mergeCell ref="F42:G42"/>
    <mergeCell ref="H42:I42"/>
    <mergeCell ref="J42:K42"/>
    <mergeCell ref="A50:F50"/>
    <mergeCell ref="A52:A53"/>
    <mergeCell ref="A87:E87"/>
    <mergeCell ref="H87:L87"/>
    <mergeCell ref="U42:V42"/>
    <mergeCell ref="W42:X42"/>
    <mergeCell ref="S43:T43"/>
    <mergeCell ref="S44:T44"/>
    <mergeCell ref="S45:T45"/>
    <mergeCell ref="A54:A55"/>
    <mergeCell ref="A56:A57"/>
    <mergeCell ref="A59:K59"/>
    <mergeCell ref="A61:A63"/>
    <mergeCell ref="A41:E41"/>
    <mergeCell ref="B42:C42"/>
    <mergeCell ref="D42:E42"/>
    <mergeCell ref="U35:X35"/>
    <mergeCell ref="Y35:Z36"/>
    <mergeCell ref="AA35:AB36"/>
    <mergeCell ref="AD35:AF35"/>
    <mergeCell ref="F36:G36"/>
    <mergeCell ref="H36:I36"/>
    <mergeCell ref="J36:K36"/>
    <mergeCell ref="L36:L37"/>
    <mergeCell ref="M36:M37"/>
    <mergeCell ref="N36:N37"/>
    <mergeCell ref="S36:S37"/>
    <mergeCell ref="T36:T37"/>
    <mergeCell ref="U36:U37"/>
    <mergeCell ref="V36:X36"/>
    <mergeCell ref="Y42:Z42"/>
    <mergeCell ref="AB42:AC42"/>
    <mergeCell ref="AE42:AF42"/>
    <mergeCell ref="L42:M42"/>
    <mergeCell ref="N42:O42"/>
    <mergeCell ref="P42:Q42"/>
    <mergeCell ref="R42:T42"/>
    <mergeCell ref="AH42:AI42"/>
    <mergeCell ref="N111:N112"/>
    <mergeCell ref="O111:O112"/>
    <mergeCell ref="P111:P112"/>
    <mergeCell ref="A2:C2"/>
    <mergeCell ref="A7:J7"/>
    <mergeCell ref="B8:D8"/>
    <mergeCell ref="E8:G8"/>
    <mergeCell ref="H8:J8"/>
    <mergeCell ref="C9:D9"/>
    <mergeCell ref="F9:G9"/>
    <mergeCell ref="I9:J9"/>
    <mergeCell ref="A34:K34"/>
    <mergeCell ref="A35:A37"/>
    <mergeCell ref="B35:C36"/>
    <mergeCell ref="D35:E36"/>
    <mergeCell ref="F35:K35"/>
    <mergeCell ref="L35:T35"/>
    <mergeCell ref="O36:O37"/>
    <mergeCell ref="P36:P37"/>
    <mergeCell ref="Q36:Q37"/>
    <mergeCell ref="R36:R37"/>
    <mergeCell ref="S46:T46"/>
    <mergeCell ref="S47:T47"/>
  </mergeCells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Option Button 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Option Button 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Option Button 3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Option Button 4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Option Button 5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9" name="Option Button 6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0" name="Option Button 7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1" name="Option Button 8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2" name="Option Button 9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3" name="Option Button 10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4" name="Option Button 1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5" name="Option Button 1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6" name="Option Button 13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7" name="Option Button 14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8" name="Option Button 15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9" name="Option Button 16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0" name="Option Button 17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1" name="Option Button 18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2" name="Option Button 19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3" name="Option Button 20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24" name="Option Button 2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25" name="Option Button 2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26" name="Option Button 23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I179"/>
  <sheetViews>
    <sheetView rightToLeft="1" topLeftCell="A115" zoomScale="96" zoomScaleNormal="96" workbookViewId="0">
      <selection sqref="A1:XFD1048576"/>
    </sheetView>
  </sheetViews>
  <sheetFormatPr defaultColWidth="9" defaultRowHeight="15.75"/>
  <cols>
    <col min="1" max="1" width="15" style="40" customWidth="1"/>
    <col min="2" max="2" width="12.140625" style="40" customWidth="1"/>
    <col min="3" max="3" width="18.7109375" style="40" customWidth="1"/>
    <col min="4" max="4" width="12.42578125" style="40" customWidth="1"/>
    <col min="5" max="5" width="8.7109375" style="40" customWidth="1"/>
    <col min="6" max="6" width="8.140625" style="40" customWidth="1"/>
    <col min="7" max="7" width="10.28515625" style="40" customWidth="1"/>
    <col min="8" max="8" width="8.42578125" style="40" customWidth="1"/>
    <col min="9" max="9" width="9.140625" style="40" customWidth="1"/>
    <col min="10" max="10" width="10" style="40" customWidth="1"/>
    <col min="11" max="11" width="8.42578125" style="40" customWidth="1"/>
    <col min="12" max="12" width="18.7109375" style="40" customWidth="1"/>
    <col min="13" max="13" width="8.7109375" style="40" customWidth="1"/>
    <col min="14" max="14" width="10" style="40" customWidth="1"/>
    <col min="15" max="15" width="9.7109375" style="40" customWidth="1"/>
    <col min="16" max="16" width="10.140625" style="40" customWidth="1"/>
    <col min="17" max="17" width="9" style="40"/>
    <col min="18" max="18" width="8.140625" style="40" customWidth="1"/>
    <col min="19" max="28" width="9" style="40"/>
    <col min="29" max="29" width="7.5703125" style="40" customWidth="1"/>
    <col min="30" max="16384" width="9" style="40"/>
  </cols>
  <sheetData>
    <row r="1" spans="1:35" ht="16.5" thickBot="1">
      <c r="A1" s="63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</row>
    <row r="2" spans="1:35" ht="16.5" thickBot="1">
      <c r="A2" s="174" t="s">
        <v>0</v>
      </c>
      <c r="B2" s="175"/>
      <c r="C2" s="176"/>
      <c r="D2" s="146"/>
      <c r="E2" s="146"/>
      <c r="F2" s="54" t="s">
        <v>1</v>
      </c>
      <c r="G2" s="54"/>
      <c r="H2" s="54"/>
      <c r="I2" s="54"/>
      <c r="J2" s="54"/>
      <c r="K2" s="54"/>
      <c r="L2" s="54"/>
      <c r="M2" s="54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</row>
    <row r="3" spans="1:35" ht="57.75" customHeight="1">
      <c r="A3" s="3" t="s">
        <v>2</v>
      </c>
      <c r="B3" s="22" t="s">
        <v>3</v>
      </c>
      <c r="C3" s="23" t="s">
        <v>4</v>
      </c>
      <c r="D3" s="146"/>
      <c r="E3" s="55"/>
      <c r="F3" s="54"/>
      <c r="G3" s="54"/>
      <c r="H3" s="54"/>
      <c r="I3" s="54"/>
      <c r="J3" s="54"/>
      <c r="K3" s="54"/>
      <c r="L3" s="54"/>
      <c r="M3" s="54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</row>
    <row r="4" spans="1:35">
      <c r="A4" s="20" t="s">
        <v>5</v>
      </c>
      <c r="B4" s="158"/>
      <c r="C4" s="158"/>
      <c r="D4" s="146"/>
      <c r="E4" s="55"/>
      <c r="F4" s="54"/>
      <c r="G4" s="54"/>
      <c r="H4" s="54"/>
      <c r="I4" s="54"/>
      <c r="J4" s="54"/>
      <c r="K4" s="54"/>
      <c r="L4" s="54"/>
      <c r="M4" s="54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</row>
    <row r="5" spans="1:35" ht="16.5" thickBot="1">
      <c r="A5" s="4" t="s">
        <v>6</v>
      </c>
      <c r="B5" s="158"/>
      <c r="C5" s="158"/>
      <c r="D5" s="146"/>
      <c r="E5" s="146"/>
      <c r="F5" s="54"/>
      <c r="G5" s="54"/>
      <c r="H5" s="54"/>
      <c r="I5" s="54"/>
      <c r="J5" s="54"/>
      <c r="K5" s="54"/>
      <c r="L5" s="54"/>
      <c r="M5" s="54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</row>
    <row r="6" spans="1:35" ht="12" customHeight="1" thickBo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</row>
    <row r="7" spans="1:35" ht="32.25" customHeight="1" thickBot="1">
      <c r="A7" s="177" t="s">
        <v>7</v>
      </c>
      <c r="B7" s="178"/>
      <c r="C7" s="178"/>
      <c r="D7" s="178"/>
      <c r="E7" s="178"/>
      <c r="F7" s="178"/>
      <c r="G7" s="178"/>
      <c r="H7" s="178"/>
      <c r="I7" s="178"/>
      <c r="J7" s="179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</row>
    <row r="8" spans="1:35">
      <c r="A8" s="5" t="s">
        <v>8</v>
      </c>
      <c r="B8" s="180" t="s">
        <v>5</v>
      </c>
      <c r="C8" s="181"/>
      <c r="D8" s="182"/>
      <c r="E8" s="180" t="s">
        <v>6</v>
      </c>
      <c r="F8" s="181"/>
      <c r="G8" s="182"/>
      <c r="H8" s="180" t="s">
        <v>9</v>
      </c>
      <c r="I8" s="181"/>
      <c r="J8" s="183"/>
      <c r="K8" s="146"/>
      <c r="L8" s="55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</row>
    <row r="9" spans="1:35" ht="16.5" thickBot="1">
      <c r="A9" s="6" t="s">
        <v>10</v>
      </c>
      <c r="B9" s="7" t="s">
        <v>11</v>
      </c>
      <c r="C9" s="184" t="s">
        <v>12</v>
      </c>
      <c r="D9" s="185"/>
      <c r="E9" s="7" t="s">
        <v>11</v>
      </c>
      <c r="F9" s="184" t="s">
        <v>12</v>
      </c>
      <c r="G9" s="185"/>
      <c r="H9" s="7" t="s">
        <v>11</v>
      </c>
      <c r="I9" s="184" t="s">
        <v>12</v>
      </c>
      <c r="J9" s="186"/>
      <c r="K9" s="55"/>
      <c r="L9" s="55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</row>
    <row r="10" spans="1:35">
      <c r="A10" s="39" t="s">
        <v>263</v>
      </c>
      <c r="B10" s="158"/>
      <c r="C10" s="158"/>
      <c r="D10" s="91"/>
      <c r="E10" s="158"/>
      <c r="F10" s="158"/>
      <c r="G10" s="91"/>
      <c r="H10" s="111">
        <f>B10+E10</f>
        <v>0</v>
      </c>
      <c r="I10" s="110">
        <f t="shared" ref="H10:J31" si="0">C10+F10</f>
        <v>0</v>
      </c>
      <c r="J10" s="112"/>
      <c r="K10" s="146"/>
      <c r="L10" s="55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</row>
    <row r="11" spans="1:35">
      <c r="A11" s="39" t="s">
        <v>186</v>
      </c>
      <c r="B11" s="158"/>
      <c r="C11" s="158"/>
      <c r="D11" s="8"/>
      <c r="E11" s="158"/>
      <c r="F11" s="158"/>
      <c r="G11" s="8"/>
      <c r="H11" s="113">
        <f t="shared" si="0"/>
        <v>0</v>
      </c>
      <c r="I11" s="113">
        <f t="shared" si="0"/>
        <v>0</v>
      </c>
      <c r="J11" s="114"/>
      <c r="K11" s="146"/>
      <c r="L11" s="146"/>
      <c r="M11" s="55"/>
      <c r="N11" s="55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</row>
    <row r="12" spans="1:35">
      <c r="A12" s="11" t="s">
        <v>269</v>
      </c>
      <c r="B12" s="158"/>
      <c r="C12" s="158"/>
      <c r="D12" s="8"/>
      <c r="E12" s="158"/>
      <c r="F12" s="158"/>
      <c r="G12" s="8"/>
      <c r="H12" s="113">
        <f t="shared" si="0"/>
        <v>0</v>
      </c>
      <c r="I12" s="113">
        <f t="shared" si="0"/>
        <v>0</v>
      </c>
      <c r="J12" s="114"/>
      <c r="K12" s="146"/>
      <c r="L12" s="146"/>
      <c r="M12" s="55"/>
      <c r="N12" s="55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</row>
    <row r="13" spans="1:35">
      <c r="A13" s="11" t="s">
        <v>264</v>
      </c>
      <c r="B13" s="158"/>
      <c r="C13" s="158"/>
      <c r="D13" s="8"/>
      <c r="E13" s="158"/>
      <c r="F13" s="158"/>
      <c r="G13" s="8"/>
      <c r="H13" s="113">
        <f t="shared" si="0"/>
        <v>0</v>
      </c>
      <c r="I13" s="113">
        <f t="shared" si="0"/>
        <v>0</v>
      </c>
      <c r="J13" s="114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</row>
    <row r="14" spans="1:35">
      <c r="A14" s="11" t="s">
        <v>265</v>
      </c>
      <c r="B14" s="158"/>
      <c r="C14" s="158"/>
      <c r="D14" s="13"/>
      <c r="E14" s="158"/>
      <c r="F14" s="158"/>
      <c r="G14" s="13"/>
      <c r="H14" s="113">
        <f t="shared" si="0"/>
        <v>0</v>
      </c>
      <c r="I14" s="113">
        <f t="shared" si="0"/>
        <v>0</v>
      </c>
      <c r="J14" s="115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</row>
    <row r="15" spans="1:35">
      <c r="A15" s="11" t="s">
        <v>13</v>
      </c>
      <c r="B15" s="158"/>
      <c r="C15" s="158"/>
      <c r="D15" s="159"/>
      <c r="E15" s="158"/>
      <c r="F15" s="158"/>
      <c r="G15" s="159"/>
      <c r="H15" s="113">
        <f t="shared" si="0"/>
        <v>0</v>
      </c>
      <c r="I15" s="113">
        <f t="shared" si="0"/>
        <v>0</v>
      </c>
      <c r="J15" s="116">
        <f>D15+G15</f>
        <v>0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</row>
    <row r="16" spans="1:35">
      <c r="A16" s="11" t="s">
        <v>220</v>
      </c>
      <c r="B16" s="158"/>
      <c r="C16" s="158"/>
      <c r="D16" s="159"/>
      <c r="E16" s="158"/>
      <c r="F16" s="158"/>
      <c r="G16" s="159"/>
      <c r="H16" s="113">
        <f t="shared" si="0"/>
        <v>0</v>
      </c>
      <c r="I16" s="113">
        <f t="shared" si="0"/>
        <v>0</v>
      </c>
      <c r="J16" s="116">
        <f t="shared" si="0"/>
        <v>0</v>
      </c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</row>
    <row r="17" spans="1:35">
      <c r="A17" s="11" t="s">
        <v>221</v>
      </c>
      <c r="B17" s="158"/>
      <c r="C17" s="158"/>
      <c r="D17" s="159"/>
      <c r="E17" s="158"/>
      <c r="F17" s="158"/>
      <c r="G17" s="159"/>
      <c r="H17" s="113">
        <f t="shared" si="0"/>
        <v>0</v>
      </c>
      <c r="I17" s="113">
        <f t="shared" si="0"/>
        <v>0</v>
      </c>
      <c r="J17" s="116">
        <f t="shared" si="0"/>
        <v>0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</row>
    <row r="18" spans="1:35">
      <c r="A18" s="11" t="s">
        <v>14</v>
      </c>
      <c r="B18" s="158"/>
      <c r="C18" s="158"/>
      <c r="D18" s="159"/>
      <c r="E18" s="158"/>
      <c r="F18" s="158"/>
      <c r="G18" s="159"/>
      <c r="H18" s="113">
        <f t="shared" si="0"/>
        <v>0</v>
      </c>
      <c r="I18" s="113">
        <f t="shared" si="0"/>
        <v>0</v>
      </c>
      <c r="J18" s="116">
        <f t="shared" si="0"/>
        <v>0</v>
      </c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</row>
    <row r="19" spans="1:35">
      <c r="A19" s="11" t="s">
        <v>15</v>
      </c>
      <c r="B19" s="158"/>
      <c r="C19" s="158"/>
      <c r="D19" s="159"/>
      <c r="E19" s="158"/>
      <c r="F19" s="158"/>
      <c r="G19" s="159"/>
      <c r="H19" s="113">
        <f t="shared" si="0"/>
        <v>0</v>
      </c>
      <c r="I19" s="113">
        <f t="shared" si="0"/>
        <v>0</v>
      </c>
      <c r="J19" s="116">
        <f t="shared" si="0"/>
        <v>0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</row>
    <row r="20" spans="1:35">
      <c r="A20" s="11" t="s">
        <v>16</v>
      </c>
      <c r="B20" s="158"/>
      <c r="C20" s="158"/>
      <c r="D20" s="159"/>
      <c r="E20" s="158"/>
      <c r="F20" s="158"/>
      <c r="G20" s="159"/>
      <c r="H20" s="113">
        <f t="shared" si="0"/>
        <v>0</v>
      </c>
      <c r="I20" s="113">
        <f t="shared" si="0"/>
        <v>0</v>
      </c>
      <c r="J20" s="116">
        <f t="shared" si="0"/>
        <v>0</v>
      </c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</row>
    <row r="21" spans="1:35">
      <c r="A21" s="11" t="s">
        <v>17</v>
      </c>
      <c r="B21" s="158"/>
      <c r="C21" s="158"/>
      <c r="D21" s="159"/>
      <c r="E21" s="158"/>
      <c r="F21" s="158"/>
      <c r="G21" s="159"/>
      <c r="H21" s="113">
        <f t="shared" si="0"/>
        <v>0</v>
      </c>
      <c r="I21" s="113">
        <f t="shared" si="0"/>
        <v>0</v>
      </c>
      <c r="J21" s="116">
        <f t="shared" si="0"/>
        <v>0</v>
      </c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</row>
    <row r="22" spans="1:35">
      <c r="A22" s="11" t="s">
        <v>18</v>
      </c>
      <c r="B22" s="158"/>
      <c r="C22" s="158"/>
      <c r="D22" s="159"/>
      <c r="E22" s="158"/>
      <c r="F22" s="158"/>
      <c r="G22" s="159"/>
      <c r="H22" s="113">
        <f t="shared" si="0"/>
        <v>0</v>
      </c>
      <c r="I22" s="113">
        <f t="shared" si="0"/>
        <v>0</v>
      </c>
      <c r="J22" s="116">
        <f t="shared" si="0"/>
        <v>0</v>
      </c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</row>
    <row r="23" spans="1:35">
      <c r="A23" s="11" t="s">
        <v>19</v>
      </c>
      <c r="B23" s="158"/>
      <c r="C23" s="158"/>
      <c r="D23" s="159"/>
      <c r="E23" s="158"/>
      <c r="F23" s="158"/>
      <c r="G23" s="159"/>
      <c r="H23" s="113">
        <f t="shared" si="0"/>
        <v>0</v>
      </c>
      <c r="I23" s="113">
        <f t="shared" si="0"/>
        <v>0</v>
      </c>
      <c r="J23" s="116">
        <f>D23+G23</f>
        <v>0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</row>
    <row r="24" spans="1:35">
      <c r="A24" s="11" t="s">
        <v>20</v>
      </c>
      <c r="B24" s="158"/>
      <c r="C24" s="158"/>
      <c r="D24" s="159"/>
      <c r="E24" s="158"/>
      <c r="F24" s="158"/>
      <c r="G24" s="159"/>
      <c r="H24" s="113">
        <f t="shared" si="0"/>
        <v>0</v>
      </c>
      <c r="I24" s="113">
        <f t="shared" si="0"/>
        <v>0</v>
      </c>
      <c r="J24" s="116">
        <f>D24+G24</f>
        <v>0</v>
      </c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</row>
    <row r="25" spans="1:35">
      <c r="A25" s="11" t="s">
        <v>21</v>
      </c>
      <c r="B25" s="158"/>
      <c r="C25" s="158"/>
      <c r="D25" s="15"/>
      <c r="E25" s="158"/>
      <c r="F25" s="158"/>
      <c r="G25" s="8"/>
      <c r="H25" s="113">
        <f t="shared" si="0"/>
        <v>0</v>
      </c>
      <c r="I25" s="113">
        <f t="shared" si="0"/>
        <v>0</v>
      </c>
      <c r="J25" s="114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</row>
    <row r="26" spans="1:35">
      <c r="A26" s="11" t="s">
        <v>22</v>
      </c>
      <c r="B26" s="158"/>
      <c r="C26" s="158"/>
      <c r="D26" s="15"/>
      <c r="E26" s="158"/>
      <c r="F26" s="158"/>
      <c r="G26" s="8"/>
      <c r="H26" s="113">
        <f t="shared" si="0"/>
        <v>0</v>
      </c>
      <c r="I26" s="113">
        <f t="shared" si="0"/>
        <v>0</v>
      </c>
      <c r="J26" s="114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</row>
    <row r="27" spans="1:35">
      <c r="A27" s="11" t="s">
        <v>23</v>
      </c>
      <c r="B27" s="158"/>
      <c r="C27" s="158"/>
      <c r="D27" s="15"/>
      <c r="E27" s="158"/>
      <c r="F27" s="158"/>
      <c r="G27" s="8"/>
      <c r="H27" s="113">
        <f t="shared" si="0"/>
        <v>0</v>
      </c>
      <c r="I27" s="113">
        <f t="shared" si="0"/>
        <v>0</v>
      </c>
      <c r="J27" s="114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</row>
    <row r="28" spans="1:35">
      <c r="A28" s="11" t="s">
        <v>24</v>
      </c>
      <c r="B28" s="158"/>
      <c r="C28" s="158"/>
      <c r="D28" s="15"/>
      <c r="E28" s="158"/>
      <c r="F28" s="158"/>
      <c r="G28" s="8"/>
      <c r="H28" s="113">
        <f t="shared" si="0"/>
        <v>0</v>
      </c>
      <c r="I28" s="113">
        <f t="shared" si="0"/>
        <v>0</v>
      </c>
      <c r="J28" s="114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</row>
    <row r="29" spans="1:35">
      <c r="A29" s="11" t="s">
        <v>25</v>
      </c>
      <c r="B29" s="158"/>
      <c r="C29" s="158"/>
      <c r="D29" s="15"/>
      <c r="E29" s="158"/>
      <c r="F29" s="158"/>
      <c r="G29" s="8"/>
      <c r="H29" s="113">
        <f t="shared" si="0"/>
        <v>0</v>
      </c>
      <c r="I29" s="113">
        <f t="shared" si="0"/>
        <v>0</v>
      </c>
      <c r="J29" s="114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</row>
    <row r="30" spans="1:35">
      <c r="A30" s="11" t="s">
        <v>26</v>
      </c>
      <c r="B30" s="158"/>
      <c r="C30" s="158"/>
      <c r="D30" s="15"/>
      <c r="E30" s="158"/>
      <c r="F30" s="158"/>
      <c r="G30" s="8"/>
      <c r="H30" s="113">
        <f t="shared" si="0"/>
        <v>0</v>
      </c>
      <c r="I30" s="113">
        <f t="shared" si="0"/>
        <v>0</v>
      </c>
      <c r="J30" s="114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</row>
    <row r="31" spans="1:35">
      <c r="A31" s="11" t="s">
        <v>27</v>
      </c>
      <c r="B31" s="158"/>
      <c r="C31" s="158"/>
      <c r="D31" s="16"/>
      <c r="E31" s="158"/>
      <c r="F31" s="158"/>
      <c r="G31" s="13"/>
      <c r="H31" s="113">
        <f t="shared" si="0"/>
        <v>0</v>
      </c>
      <c r="I31" s="113">
        <f t="shared" si="0"/>
        <v>0</v>
      </c>
      <c r="J31" s="115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</row>
    <row r="32" spans="1:35" ht="16.5" thickBot="1">
      <c r="A32" s="6" t="s">
        <v>28</v>
      </c>
      <c r="B32" s="117">
        <f>SUM(B10:B31)</f>
        <v>0</v>
      </c>
      <c r="C32" s="117">
        <f>SUM(C10:C31)</f>
        <v>0</v>
      </c>
      <c r="D32" s="142">
        <f>SUM(D15:D24)</f>
        <v>0</v>
      </c>
      <c r="E32" s="117">
        <f>SUM(E10:E31)</f>
        <v>0</v>
      </c>
      <c r="F32" s="117">
        <f>SUM(F10:F31)</f>
        <v>0</v>
      </c>
      <c r="G32" s="142">
        <f>SUM(G15:G24)</f>
        <v>0</v>
      </c>
      <c r="H32" s="117">
        <f>SUM(H10:H31)</f>
        <v>0</v>
      </c>
      <c r="I32" s="117">
        <f>SUM(I10:I31)</f>
        <v>0</v>
      </c>
      <c r="J32" s="118">
        <f>SUM(J15:J24)</f>
        <v>0</v>
      </c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</row>
    <row r="33" spans="1:35" ht="16.5" thickBot="1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</row>
    <row r="34" spans="1:35" ht="16.5" thickBot="1">
      <c r="A34" s="174" t="s">
        <v>29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</row>
    <row r="35" spans="1:35" ht="30.75" customHeight="1">
      <c r="A35" s="187" t="s">
        <v>2</v>
      </c>
      <c r="B35" s="190" t="s">
        <v>30</v>
      </c>
      <c r="C35" s="191"/>
      <c r="D35" s="190" t="s">
        <v>31</v>
      </c>
      <c r="E35" s="191"/>
      <c r="F35" s="194" t="s">
        <v>32</v>
      </c>
      <c r="G35" s="195"/>
      <c r="H35" s="195"/>
      <c r="I35" s="195"/>
      <c r="J35" s="195"/>
      <c r="K35" s="196"/>
      <c r="L35" s="194" t="s">
        <v>33</v>
      </c>
      <c r="M35" s="195"/>
      <c r="N35" s="195"/>
      <c r="O35" s="195"/>
      <c r="P35" s="195"/>
      <c r="Q35" s="195"/>
      <c r="R35" s="195"/>
      <c r="S35" s="195"/>
      <c r="T35" s="196"/>
      <c r="U35" s="194" t="s">
        <v>34</v>
      </c>
      <c r="V35" s="195"/>
      <c r="W35" s="195"/>
      <c r="X35" s="199"/>
      <c r="Y35" s="200" t="s">
        <v>177</v>
      </c>
      <c r="Z35" s="201"/>
      <c r="AA35" s="204" t="s">
        <v>273</v>
      </c>
      <c r="AB35" s="205"/>
      <c r="AC35" s="146"/>
      <c r="AD35" s="208" t="s">
        <v>182</v>
      </c>
      <c r="AE35" s="209"/>
      <c r="AF35" s="210"/>
      <c r="AG35" s="146"/>
      <c r="AH35" s="146"/>
      <c r="AI35" s="146"/>
    </row>
    <row r="36" spans="1:35" ht="34.9" customHeight="1">
      <c r="A36" s="188"/>
      <c r="B36" s="192"/>
      <c r="C36" s="193"/>
      <c r="D36" s="192"/>
      <c r="E36" s="193"/>
      <c r="F36" s="211" t="s">
        <v>35</v>
      </c>
      <c r="G36" s="212"/>
      <c r="H36" s="211" t="s">
        <v>36</v>
      </c>
      <c r="I36" s="212"/>
      <c r="J36" s="211" t="s">
        <v>37</v>
      </c>
      <c r="K36" s="212"/>
      <c r="L36" s="197" t="s">
        <v>38</v>
      </c>
      <c r="M36" s="197" t="s">
        <v>39</v>
      </c>
      <c r="N36" s="197" t="s">
        <v>40</v>
      </c>
      <c r="O36" s="197" t="s">
        <v>41</v>
      </c>
      <c r="P36" s="197" t="s">
        <v>42</v>
      </c>
      <c r="Q36" s="197" t="s">
        <v>43</v>
      </c>
      <c r="R36" s="197" t="s">
        <v>44</v>
      </c>
      <c r="S36" s="197" t="s">
        <v>45</v>
      </c>
      <c r="T36" s="197" t="s">
        <v>222</v>
      </c>
      <c r="U36" s="197" t="s">
        <v>46</v>
      </c>
      <c r="V36" s="211" t="s">
        <v>47</v>
      </c>
      <c r="W36" s="213"/>
      <c r="X36" s="214"/>
      <c r="Y36" s="202"/>
      <c r="Z36" s="203"/>
      <c r="AA36" s="206"/>
      <c r="AB36" s="207"/>
      <c r="AC36" s="146"/>
      <c r="AD36" s="41" t="s">
        <v>2</v>
      </c>
      <c r="AE36" s="42" t="s">
        <v>183</v>
      </c>
      <c r="AF36" s="43" t="s">
        <v>184</v>
      </c>
      <c r="AG36" s="146"/>
      <c r="AH36" s="146"/>
      <c r="AI36" s="146"/>
    </row>
    <row r="37" spans="1:35" ht="62.25" customHeight="1">
      <c r="A37" s="189"/>
      <c r="B37" s="17" t="s">
        <v>48</v>
      </c>
      <c r="C37" s="17" t="s">
        <v>49</v>
      </c>
      <c r="D37" s="17" t="s">
        <v>48</v>
      </c>
      <c r="E37" s="17" t="s">
        <v>49</v>
      </c>
      <c r="F37" s="17" t="s">
        <v>48</v>
      </c>
      <c r="G37" s="17" t="s">
        <v>49</v>
      </c>
      <c r="H37" s="17" t="s">
        <v>48</v>
      </c>
      <c r="I37" s="17" t="s">
        <v>49</v>
      </c>
      <c r="J37" s="17" t="s">
        <v>48</v>
      </c>
      <c r="K37" s="17" t="s">
        <v>49</v>
      </c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7" t="s">
        <v>50</v>
      </c>
      <c r="W37" s="17" t="s">
        <v>51</v>
      </c>
      <c r="X37" s="18" t="s">
        <v>52</v>
      </c>
      <c r="Y37" s="44" t="s">
        <v>178</v>
      </c>
      <c r="Z37" s="45" t="s">
        <v>179</v>
      </c>
      <c r="AA37" s="45" t="s">
        <v>180</v>
      </c>
      <c r="AB37" s="46" t="s">
        <v>181</v>
      </c>
      <c r="AC37" s="146"/>
      <c r="AD37" s="41" t="s">
        <v>185</v>
      </c>
      <c r="AE37" s="158"/>
      <c r="AF37" s="158"/>
      <c r="AG37" s="146"/>
      <c r="AH37" s="146"/>
      <c r="AI37" s="146"/>
    </row>
    <row r="38" spans="1:35" ht="16.5" thickBot="1">
      <c r="A38" s="20" t="s">
        <v>5</v>
      </c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46"/>
      <c r="AD38" s="47" t="s">
        <v>6</v>
      </c>
      <c r="AE38" s="158"/>
      <c r="AF38" s="158"/>
      <c r="AG38" s="146"/>
      <c r="AH38" s="146"/>
      <c r="AI38" s="146"/>
    </row>
    <row r="39" spans="1:35" ht="16.5" thickBot="1">
      <c r="A39" s="4" t="s">
        <v>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46"/>
      <c r="AD39" s="146"/>
      <c r="AE39" s="146"/>
      <c r="AF39" s="146"/>
      <c r="AG39" s="146"/>
      <c r="AH39" s="146"/>
      <c r="AI39" s="146"/>
    </row>
    <row r="40" spans="1:35" ht="16.5" thickBot="1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</row>
    <row r="41" spans="1:35" ht="16.5" thickBot="1">
      <c r="A41" s="174" t="s">
        <v>53</v>
      </c>
      <c r="B41" s="175"/>
      <c r="C41" s="175"/>
      <c r="D41" s="175"/>
      <c r="E41" s="17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</row>
    <row r="42" spans="1:35" ht="30.6" customHeight="1">
      <c r="A42" s="3" t="s">
        <v>54</v>
      </c>
      <c r="B42" s="194" t="s">
        <v>55</v>
      </c>
      <c r="C42" s="196"/>
      <c r="D42" s="194" t="s">
        <v>56</v>
      </c>
      <c r="E42" s="196"/>
      <c r="F42" s="194" t="s">
        <v>57</v>
      </c>
      <c r="G42" s="196"/>
      <c r="H42" s="194" t="s">
        <v>58</v>
      </c>
      <c r="I42" s="196"/>
      <c r="J42" s="194" t="s">
        <v>59</v>
      </c>
      <c r="K42" s="196"/>
      <c r="L42" s="194" t="s">
        <v>60</v>
      </c>
      <c r="M42" s="196"/>
      <c r="N42" s="194" t="s">
        <v>61</v>
      </c>
      <c r="O42" s="196"/>
      <c r="P42" s="194" t="s">
        <v>62</v>
      </c>
      <c r="Q42" s="196"/>
      <c r="R42" s="194" t="s">
        <v>63</v>
      </c>
      <c r="S42" s="195"/>
      <c r="T42" s="196"/>
      <c r="U42" s="194" t="s">
        <v>64</v>
      </c>
      <c r="V42" s="196"/>
      <c r="W42" s="194" t="s">
        <v>65</v>
      </c>
      <c r="X42" s="196"/>
      <c r="Y42" s="194" t="s">
        <v>66</v>
      </c>
      <c r="Z42" s="199"/>
      <c r="AA42" s="146"/>
      <c r="AB42" s="169" t="s">
        <v>53</v>
      </c>
      <c r="AC42" s="169"/>
      <c r="AD42" s="146"/>
      <c r="AE42" s="170" t="s">
        <v>280</v>
      </c>
      <c r="AF42" s="170"/>
      <c r="AG42" s="146"/>
      <c r="AH42" s="171" t="s">
        <v>281</v>
      </c>
      <c r="AI42" s="171"/>
    </row>
    <row r="43" spans="1:35" ht="31.5">
      <c r="A43" s="20" t="s">
        <v>2</v>
      </c>
      <c r="B43" s="17" t="s">
        <v>67</v>
      </c>
      <c r="C43" s="17" t="s">
        <v>6</v>
      </c>
      <c r="D43" s="17" t="s">
        <v>67</v>
      </c>
      <c r="E43" s="17" t="s">
        <v>6</v>
      </c>
      <c r="F43" s="17" t="s">
        <v>67</v>
      </c>
      <c r="G43" s="17" t="s">
        <v>6</v>
      </c>
      <c r="H43" s="17" t="s">
        <v>67</v>
      </c>
      <c r="I43" s="17" t="s">
        <v>6</v>
      </c>
      <c r="J43" s="17" t="s">
        <v>67</v>
      </c>
      <c r="K43" s="17" t="s">
        <v>6</v>
      </c>
      <c r="L43" s="17" t="s">
        <v>67</v>
      </c>
      <c r="M43" s="17" t="s">
        <v>6</v>
      </c>
      <c r="N43" s="17" t="s">
        <v>67</v>
      </c>
      <c r="O43" s="17" t="s">
        <v>6</v>
      </c>
      <c r="P43" s="17" t="s">
        <v>67</v>
      </c>
      <c r="Q43" s="17" t="s">
        <v>6</v>
      </c>
      <c r="R43" s="17" t="s">
        <v>67</v>
      </c>
      <c r="S43" s="211" t="s">
        <v>6</v>
      </c>
      <c r="T43" s="212"/>
      <c r="U43" s="17" t="s">
        <v>67</v>
      </c>
      <c r="V43" s="17" t="s">
        <v>6</v>
      </c>
      <c r="W43" s="17" t="s">
        <v>67</v>
      </c>
      <c r="X43" s="17" t="s">
        <v>6</v>
      </c>
      <c r="Y43" s="17" t="s">
        <v>67</v>
      </c>
      <c r="Z43" s="18" t="s">
        <v>6</v>
      </c>
      <c r="AA43" s="146"/>
      <c r="AB43" s="17" t="s">
        <v>67</v>
      </c>
      <c r="AC43" s="17" t="s">
        <v>6</v>
      </c>
      <c r="AD43" s="146"/>
      <c r="AE43" s="17" t="s">
        <v>67</v>
      </c>
      <c r="AF43" s="17" t="s">
        <v>6</v>
      </c>
      <c r="AG43" s="146"/>
      <c r="AH43" s="17" t="s">
        <v>67</v>
      </c>
      <c r="AI43" s="17" t="s">
        <v>6</v>
      </c>
    </row>
    <row r="44" spans="1:35" ht="30" customHeight="1">
      <c r="A44" s="21" t="s">
        <v>68</v>
      </c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220"/>
      <c r="T44" s="221"/>
      <c r="U44" s="160"/>
      <c r="V44" s="160"/>
      <c r="W44" s="160"/>
      <c r="X44" s="160"/>
      <c r="Y44" s="160"/>
      <c r="Z44" s="160"/>
      <c r="AA44" s="21" t="s">
        <v>68</v>
      </c>
      <c r="AB44" s="56">
        <f>U44+W44+Y44+R44+P44+N44+L44+J44+H44+F44+D44+B44</f>
        <v>0</v>
      </c>
      <c r="AC44" s="56">
        <f>V44+X44+Z44+S44+Q44+O44+M44+K44+I44+G44+E44+C44</f>
        <v>0</v>
      </c>
      <c r="AD44" s="146"/>
      <c r="AE44" s="62">
        <f>D38+E38</f>
        <v>0</v>
      </c>
      <c r="AF44" s="62">
        <f>D39+E39</f>
        <v>0</v>
      </c>
      <c r="AG44" s="146"/>
      <c r="AH44" s="62">
        <f>AB44-AE44</f>
        <v>0</v>
      </c>
      <c r="AI44" s="62">
        <f t="shared" ref="AI44:AI47" si="1">AC44-AF44</f>
        <v>0</v>
      </c>
    </row>
    <row r="45" spans="1:35" ht="36" customHeight="1">
      <c r="A45" s="58" t="s">
        <v>69</v>
      </c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222"/>
      <c r="T45" s="223"/>
      <c r="U45" s="161"/>
      <c r="V45" s="161"/>
      <c r="W45" s="161"/>
      <c r="X45" s="161"/>
      <c r="Y45" s="161"/>
      <c r="Z45" s="161"/>
      <c r="AA45" s="127" t="s">
        <v>69</v>
      </c>
      <c r="AB45" s="56">
        <f>U45+W45+Y45+R45+P45+N45+L45+J45+H45+F45+D45+B45</f>
        <v>0</v>
      </c>
      <c r="AC45" s="56">
        <f>V45+X45+Z45+S45+Q45+O45+M45+K45+I45+G45+E45+C45</f>
        <v>0</v>
      </c>
      <c r="AD45" s="146"/>
      <c r="AE45" s="56">
        <f>C52+C53+D52+D53</f>
        <v>0</v>
      </c>
      <c r="AF45" s="56">
        <f>C54+C55+D54+D55</f>
        <v>0</v>
      </c>
      <c r="AG45" s="146"/>
      <c r="AH45" s="62">
        <f t="shared" ref="AH45:AH47" si="2">AB45-AE45</f>
        <v>0</v>
      </c>
      <c r="AI45" s="62">
        <f t="shared" si="1"/>
        <v>0</v>
      </c>
    </row>
    <row r="46" spans="1:35" ht="35.25" customHeight="1">
      <c r="A46" s="59" t="s">
        <v>70</v>
      </c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224"/>
      <c r="T46" s="225"/>
      <c r="U46" s="162"/>
      <c r="V46" s="162"/>
      <c r="W46" s="162"/>
      <c r="X46" s="162"/>
      <c r="Y46" s="162"/>
      <c r="Z46" s="162"/>
      <c r="AA46" s="128" t="s">
        <v>70</v>
      </c>
      <c r="AB46" s="56">
        <f t="shared" ref="AB46:AC47" si="3">U46+W46+Y46+R46+P46+N46+L46+J46+H46+F46+D46+B46</f>
        <v>0</v>
      </c>
      <c r="AC46" s="56">
        <f t="shared" si="3"/>
        <v>0</v>
      </c>
      <c r="AD46" s="146"/>
      <c r="AE46" s="56">
        <f>E52+E53</f>
        <v>0</v>
      </c>
      <c r="AF46" s="56">
        <f>E54+E55</f>
        <v>0</v>
      </c>
      <c r="AG46" s="146"/>
      <c r="AH46" s="62">
        <f t="shared" si="2"/>
        <v>0</v>
      </c>
      <c r="AI46" s="62">
        <f t="shared" si="1"/>
        <v>0</v>
      </c>
    </row>
    <row r="47" spans="1:35" ht="30.75" thickBot="1">
      <c r="A47" s="60" t="s">
        <v>71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226"/>
      <c r="T47" s="227"/>
      <c r="U47" s="163"/>
      <c r="V47" s="163"/>
      <c r="W47" s="163"/>
      <c r="X47" s="163"/>
      <c r="Y47" s="163"/>
      <c r="Z47" s="163"/>
      <c r="AA47" s="129" t="s">
        <v>71</v>
      </c>
      <c r="AB47" s="56">
        <f>U47+W47+Y47+R47+P47+N47+L47+J47+H47+F47+D47+B47</f>
        <v>0</v>
      </c>
      <c r="AC47" s="56">
        <f t="shared" si="3"/>
        <v>0</v>
      </c>
      <c r="AD47" s="146"/>
      <c r="AE47" s="62">
        <f>F52+F53+G52+G53+H52+H53+I52+I53+J52+J53+K52+K53+L52+L53+M52+M53+N52+N53+O52+O53+P52+P53+Q52+Q53+R52+R53+S52+S53+T52+T53+U52+U53+V52+V53+W52+W53+X52+X53</f>
        <v>0</v>
      </c>
      <c r="AF47" s="62">
        <f>Y54+Y55-(C54+C55+D54+D55+E54+E55)</f>
        <v>0</v>
      </c>
      <c r="AG47" s="146"/>
      <c r="AH47" s="62">
        <f t="shared" si="2"/>
        <v>0</v>
      </c>
      <c r="AI47" s="62">
        <f t="shared" si="1"/>
        <v>0</v>
      </c>
    </row>
    <row r="48" spans="1:3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</row>
    <row r="49" spans="1:35" ht="16.5" thickBot="1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</row>
    <row r="50" spans="1:35" ht="16.5" thickBot="1">
      <c r="A50" s="174" t="s">
        <v>72</v>
      </c>
      <c r="B50" s="175"/>
      <c r="C50" s="175"/>
      <c r="D50" s="175"/>
      <c r="E50" s="175"/>
      <c r="F50" s="17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</row>
    <row r="51" spans="1:35" ht="31.5">
      <c r="A51" s="3" t="s">
        <v>2</v>
      </c>
      <c r="B51" s="22" t="s">
        <v>73</v>
      </c>
      <c r="C51" s="22" t="s">
        <v>74</v>
      </c>
      <c r="D51" s="22" t="s">
        <v>75</v>
      </c>
      <c r="E51" s="22" t="s">
        <v>76</v>
      </c>
      <c r="F51" s="22" t="s">
        <v>223</v>
      </c>
      <c r="G51" s="22" t="s">
        <v>224</v>
      </c>
      <c r="H51" s="22" t="s">
        <v>38</v>
      </c>
      <c r="I51" s="22" t="s">
        <v>225</v>
      </c>
      <c r="J51" s="22" t="s">
        <v>226</v>
      </c>
      <c r="K51" s="22" t="s">
        <v>40</v>
      </c>
      <c r="L51" s="22" t="s">
        <v>41</v>
      </c>
      <c r="M51" s="22" t="s">
        <v>42</v>
      </c>
      <c r="N51" s="22" t="s">
        <v>43</v>
      </c>
      <c r="O51" s="22" t="s">
        <v>227</v>
      </c>
      <c r="P51" s="22" t="s">
        <v>45</v>
      </c>
      <c r="Q51" s="22" t="s">
        <v>228</v>
      </c>
      <c r="R51" s="22" t="s">
        <v>77</v>
      </c>
      <c r="S51" s="22" t="s">
        <v>229</v>
      </c>
      <c r="T51" s="22" t="s">
        <v>78</v>
      </c>
      <c r="U51" s="22" t="s">
        <v>79</v>
      </c>
      <c r="V51" s="22" t="s">
        <v>80</v>
      </c>
      <c r="W51" s="22" t="s">
        <v>81</v>
      </c>
      <c r="X51" s="22" t="s">
        <v>270</v>
      </c>
      <c r="Y51" s="23" t="s">
        <v>28</v>
      </c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</row>
    <row r="52" spans="1:35">
      <c r="A52" s="215" t="s">
        <v>5</v>
      </c>
      <c r="B52" s="17" t="s">
        <v>82</v>
      </c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8">
        <f t="shared" ref="Y52:Y57" si="4">SUM(C52:X52)</f>
        <v>0</v>
      </c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</row>
    <row r="53" spans="1:35">
      <c r="A53" s="189"/>
      <c r="B53" s="17" t="s">
        <v>12</v>
      </c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8">
        <f t="shared" si="4"/>
        <v>0</v>
      </c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</row>
    <row r="54" spans="1:35">
      <c r="A54" s="215" t="s">
        <v>6</v>
      </c>
      <c r="B54" s="17" t="s">
        <v>82</v>
      </c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8">
        <f t="shared" si="4"/>
        <v>0</v>
      </c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</row>
    <row r="55" spans="1:35">
      <c r="A55" s="189"/>
      <c r="B55" s="17" t="s">
        <v>12</v>
      </c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8">
        <f t="shared" si="4"/>
        <v>0</v>
      </c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</row>
    <row r="56" spans="1:35">
      <c r="A56" s="215" t="s">
        <v>9</v>
      </c>
      <c r="B56" s="17" t="s">
        <v>82</v>
      </c>
      <c r="C56" s="17">
        <f>C52+C54</f>
        <v>0</v>
      </c>
      <c r="D56" s="17">
        <f t="shared" ref="C56:X57" si="5">D52+D54</f>
        <v>0</v>
      </c>
      <c r="E56" s="17">
        <f t="shared" si="5"/>
        <v>0</v>
      </c>
      <c r="F56" s="17">
        <f t="shared" si="5"/>
        <v>0</v>
      </c>
      <c r="G56" s="17">
        <f t="shared" si="5"/>
        <v>0</v>
      </c>
      <c r="H56" s="17">
        <f t="shared" si="5"/>
        <v>0</v>
      </c>
      <c r="I56" s="17">
        <f t="shared" si="5"/>
        <v>0</v>
      </c>
      <c r="J56" s="17">
        <f t="shared" si="5"/>
        <v>0</v>
      </c>
      <c r="K56" s="17">
        <f t="shared" si="5"/>
        <v>0</v>
      </c>
      <c r="L56" s="17">
        <f t="shared" si="5"/>
        <v>0</v>
      </c>
      <c r="M56" s="17">
        <f t="shared" si="5"/>
        <v>0</v>
      </c>
      <c r="N56" s="17">
        <f t="shared" si="5"/>
        <v>0</v>
      </c>
      <c r="O56" s="17">
        <f t="shared" si="5"/>
        <v>0</v>
      </c>
      <c r="P56" s="17">
        <f t="shared" si="5"/>
        <v>0</v>
      </c>
      <c r="Q56" s="17">
        <f t="shared" si="5"/>
        <v>0</v>
      </c>
      <c r="R56" s="17">
        <f t="shared" si="5"/>
        <v>0</v>
      </c>
      <c r="S56" s="17">
        <f t="shared" si="5"/>
        <v>0</v>
      </c>
      <c r="T56" s="17">
        <f t="shared" si="5"/>
        <v>0</v>
      </c>
      <c r="U56" s="17">
        <f t="shared" si="5"/>
        <v>0</v>
      </c>
      <c r="V56" s="17">
        <f t="shared" si="5"/>
        <v>0</v>
      </c>
      <c r="W56" s="17">
        <f t="shared" si="5"/>
        <v>0</v>
      </c>
      <c r="X56" s="17">
        <f t="shared" si="5"/>
        <v>0</v>
      </c>
      <c r="Y56" s="18">
        <f t="shared" si="4"/>
        <v>0</v>
      </c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</row>
    <row r="57" spans="1:35" ht="16.5" thickBot="1">
      <c r="A57" s="216"/>
      <c r="B57" s="19" t="s">
        <v>12</v>
      </c>
      <c r="C57" s="17">
        <f t="shared" si="5"/>
        <v>0</v>
      </c>
      <c r="D57" s="17">
        <f t="shared" si="5"/>
        <v>0</v>
      </c>
      <c r="E57" s="17">
        <f t="shared" si="5"/>
        <v>0</v>
      </c>
      <c r="F57" s="17">
        <f t="shared" si="5"/>
        <v>0</v>
      </c>
      <c r="G57" s="17">
        <f t="shared" si="5"/>
        <v>0</v>
      </c>
      <c r="H57" s="17">
        <f t="shared" si="5"/>
        <v>0</v>
      </c>
      <c r="I57" s="17">
        <f t="shared" si="5"/>
        <v>0</v>
      </c>
      <c r="J57" s="17">
        <f t="shared" si="5"/>
        <v>0</v>
      </c>
      <c r="K57" s="17">
        <f t="shared" si="5"/>
        <v>0</v>
      </c>
      <c r="L57" s="17">
        <f t="shared" si="5"/>
        <v>0</v>
      </c>
      <c r="M57" s="17">
        <f t="shared" si="5"/>
        <v>0</v>
      </c>
      <c r="N57" s="17">
        <f t="shared" si="5"/>
        <v>0</v>
      </c>
      <c r="O57" s="17">
        <f t="shared" si="5"/>
        <v>0</v>
      </c>
      <c r="P57" s="17">
        <f t="shared" si="5"/>
        <v>0</v>
      </c>
      <c r="Q57" s="17">
        <f t="shared" si="5"/>
        <v>0</v>
      </c>
      <c r="R57" s="17">
        <f t="shared" si="5"/>
        <v>0</v>
      </c>
      <c r="S57" s="17">
        <f t="shared" si="5"/>
        <v>0</v>
      </c>
      <c r="T57" s="17">
        <f t="shared" si="5"/>
        <v>0</v>
      </c>
      <c r="U57" s="17">
        <f t="shared" si="5"/>
        <v>0</v>
      </c>
      <c r="V57" s="17">
        <f t="shared" si="5"/>
        <v>0</v>
      </c>
      <c r="W57" s="17">
        <f t="shared" si="5"/>
        <v>0</v>
      </c>
      <c r="X57" s="17">
        <f t="shared" si="5"/>
        <v>0</v>
      </c>
      <c r="Y57" s="18">
        <f t="shared" si="4"/>
        <v>0</v>
      </c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</row>
    <row r="58" spans="1:35" ht="16.5" thickBot="1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</row>
    <row r="59" spans="1:35" ht="31.5" customHeight="1" thickBot="1">
      <c r="A59" s="217" t="s">
        <v>83</v>
      </c>
      <c r="B59" s="218"/>
      <c r="C59" s="218"/>
      <c r="D59" s="218"/>
      <c r="E59" s="218"/>
      <c r="F59" s="218"/>
      <c r="G59" s="218"/>
      <c r="H59" s="218"/>
      <c r="I59" s="218"/>
      <c r="J59" s="218"/>
      <c r="K59" s="219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</row>
    <row r="60" spans="1:35" ht="105" customHeight="1">
      <c r="A60" s="3" t="s">
        <v>2</v>
      </c>
      <c r="B60" s="22" t="s">
        <v>84</v>
      </c>
      <c r="C60" s="22" t="s">
        <v>85</v>
      </c>
      <c r="D60" s="22" t="s">
        <v>86</v>
      </c>
      <c r="E60" s="105" t="s">
        <v>87</v>
      </c>
      <c r="F60" s="22" t="s">
        <v>88</v>
      </c>
      <c r="G60" s="22" t="s">
        <v>89</v>
      </c>
      <c r="H60" s="22" t="s">
        <v>90</v>
      </c>
      <c r="I60" s="22" t="s">
        <v>91</v>
      </c>
      <c r="J60" s="22" t="s">
        <v>92</v>
      </c>
      <c r="K60" s="23" t="s">
        <v>93</v>
      </c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</row>
    <row r="61" spans="1:35" ht="32.25" customHeight="1">
      <c r="A61" s="215" t="s">
        <v>5</v>
      </c>
      <c r="B61" s="17" t="s">
        <v>74</v>
      </c>
      <c r="C61" s="158"/>
      <c r="D61" s="158"/>
      <c r="E61" s="158"/>
      <c r="F61" s="158"/>
      <c r="G61" s="158"/>
      <c r="H61" s="158"/>
      <c r="I61" s="158"/>
      <c r="J61" s="158"/>
      <c r="K61" s="158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</row>
    <row r="62" spans="1:35" ht="41.25" customHeight="1">
      <c r="A62" s="188"/>
      <c r="B62" s="17" t="s">
        <v>94</v>
      </c>
      <c r="C62" s="158"/>
      <c r="D62" s="158"/>
      <c r="E62" s="158"/>
      <c r="F62" s="164"/>
      <c r="G62" s="164"/>
      <c r="H62" s="158"/>
      <c r="I62" s="164"/>
      <c r="J62" s="158"/>
      <c r="K62" s="158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</row>
    <row r="63" spans="1:35" ht="32.25" customHeight="1">
      <c r="A63" s="189"/>
      <c r="B63" s="17" t="s">
        <v>95</v>
      </c>
      <c r="C63" s="158"/>
      <c r="D63" s="158"/>
      <c r="E63" s="158"/>
      <c r="F63" s="165"/>
      <c r="G63" s="165"/>
      <c r="H63" s="158"/>
      <c r="I63" s="165"/>
      <c r="J63" s="158"/>
      <c r="K63" s="158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</row>
    <row r="64" spans="1:35">
      <c r="A64" s="215" t="s">
        <v>6</v>
      </c>
      <c r="B64" s="17" t="s">
        <v>74</v>
      </c>
      <c r="C64" s="158"/>
      <c r="D64" s="158"/>
      <c r="E64" s="158"/>
      <c r="F64" s="158"/>
      <c r="G64" s="158"/>
      <c r="H64" s="158"/>
      <c r="I64" s="158"/>
      <c r="J64" s="158"/>
      <c r="K64" s="158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</row>
    <row r="65" spans="1:35" ht="42.75" customHeight="1">
      <c r="A65" s="188"/>
      <c r="B65" s="17" t="s">
        <v>94</v>
      </c>
      <c r="C65" s="158"/>
      <c r="D65" s="158"/>
      <c r="E65" s="158"/>
      <c r="F65" s="165"/>
      <c r="G65" s="165"/>
      <c r="H65" s="158"/>
      <c r="I65" s="165"/>
      <c r="J65" s="158"/>
      <c r="K65" s="158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</row>
    <row r="66" spans="1:35" ht="37.9" customHeight="1" thickBot="1">
      <c r="A66" s="216"/>
      <c r="B66" s="19" t="s">
        <v>95</v>
      </c>
      <c r="C66" s="158"/>
      <c r="D66" s="158"/>
      <c r="E66" s="158"/>
      <c r="F66" s="166"/>
      <c r="G66" s="166"/>
      <c r="H66" s="158"/>
      <c r="I66" s="166"/>
      <c r="J66" s="158"/>
      <c r="K66" s="158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</row>
    <row r="67" spans="1:3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</row>
    <row r="68" spans="1:35" ht="16.5" thickBot="1">
      <c r="A68" s="234" t="s">
        <v>96</v>
      </c>
      <c r="B68" s="235"/>
      <c r="C68" s="235"/>
      <c r="D68" s="235"/>
      <c r="E68" s="235"/>
      <c r="F68" s="235"/>
      <c r="G68" s="235"/>
      <c r="H68" s="235"/>
      <c r="I68" s="235"/>
      <c r="J68" s="235"/>
      <c r="K68" s="235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</row>
    <row r="69" spans="1:35" ht="32.25" thickBot="1">
      <c r="A69" s="152" t="s">
        <v>2</v>
      </c>
      <c r="B69" s="153" t="s">
        <v>97</v>
      </c>
      <c r="C69" s="26" t="s">
        <v>38</v>
      </c>
      <c r="D69" s="27" t="s">
        <v>39</v>
      </c>
      <c r="E69" s="27" t="s">
        <v>40</v>
      </c>
      <c r="F69" s="27" t="s">
        <v>41</v>
      </c>
      <c r="G69" s="27" t="s">
        <v>98</v>
      </c>
      <c r="H69" s="27" t="s">
        <v>43</v>
      </c>
      <c r="I69" s="27" t="s">
        <v>44</v>
      </c>
      <c r="J69" s="28" t="s">
        <v>45</v>
      </c>
      <c r="K69" s="28" t="s">
        <v>276</v>
      </c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</row>
    <row r="70" spans="1:35" ht="28.5" customHeight="1">
      <c r="A70" s="236" t="s">
        <v>5</v>
      </c>
      <c r="B70" s="29" t="s">
        <v>99</v>
      </c>
      <c r="C70" s="158"/>
      <c r="D70" s="158"/>
      <c r="E70" s="158"/>
      <c r="F70" s="158"/>
      <c r="G70" s="158"/>
      <c r="H70" s="158"/>
      <c r="I70" s="158"/>
      <c r="J70" s="158"/>
      <c r="K70" s="158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</row>
    <row r="71" spans="1:35" ht="31.5">
      <c r="A71" s="237"/>
      <c r="B71" s="30" t="s">
        <v>100</v>
      </c>
      <c r="C71" s="158"/>
      <c r="D71" s="158"/>
      <c r="E71" s="158"/>
      <c r="F71" s="158"/>
      <c r="G71" s="158"/>
      <c r="H71" s="158"/>
      <c r="I71" s="158"/>
      <c r="J71" s="158"/>
      <c r="K71" s="158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</row>
    <row r="72" spans="1:35" ht="31.5">
      <c r="A72" s="237"/>
      <c r="B72" s="30" t="s">
        <v>101</v>
      </c>
      <c r="C72" s="158"/>
      <c r="D72" s="158"/>
      <c r="E72" s="158"/>
      <c r="F72" s="158"/>
      <c r="G72" s="158"/>
      <c r="H72" s="158"/>
      <c r="I72" s="158"/>
      <c r="J72" s="158"/>
      <c r="K72" s="158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</row>
    <row r="73" spans="1:35" ht="31.5">
      <c r="A73" s="237"/>
      <c r="B73" s="30" t="s">
        <v>102</v>
      </c>
      <c r="C73" s="158"/>
      <c r="D73" s="158"/>
      <c r="E73" s="158"/>
      <c r="F73" s="158"/>
      <c r="G73" s="158"/>
      <c r="H73" s="158"/>
      <c r="I73" s="158"/>
      <c r="J73" s="158"/>
      <c r="K73" s="158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</row>
    <row r="74" spans="1:35" ht="30" customHeight="1" thickBot="1">
      <c r="A74" s="238"/>
      <c r="B74" s="31" t="s">
        <v>93</v>
      </c>
      <c r="C74" s="158"/>
      <c r="D74" s="158"/>
      <c r="E74" s="158"/>
      <c r="F74" s="158"/>
      <c r="G74" s="158"/>
      <c r="H74" s="158"/>
      <c r="I74" s="158"/>
      <c r="J74" s="158"/>
      <c r="K74" s="158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</row>
    <row r="75" spans="1:35" ht="31.5" customHeight="1">
      <c r="A75" s="236" t="s">
        <v>6</v>
      </c>
      <c r="B75" s="32" t="s">
        <v>99</v>
      </c>
      <c r="C75" s="158"/>
      <c r="D75" s="158"/>
      <c r="E75" s="158"/>
      <c r="F75" s="158"/>
      <c r="G75" s="158"/>
      <c r="H75" s="158"/>
      <c r="I75" s="158"/>
      <c r="J75" s="158"/>
      <c r="K75" s="158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</row>
    <row r="76" spans="1:35" ht="31.5">
      <c r="A76" s="237"/>
      <c r="B76" s="30" t="s">
        <v>100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</row>
    <row r="77" spans="1:35" ht="31.5">
      <c r="A77" s="237"/>
      <c r="B77" s="30" t="s">
        <v>101</v>
      </c>
      <c r="C77" s="158"/>
      <c r="D77" s="158"/>
      <c r="E77" s="158"/>
      <c r="F77" s="158"/>
      <c r="G77" s="158"/>
      <c r="H77" s="158"/>
      <c r="I77" s="158"/>
      <c r="J77" s="158"/>
      <c r="K77" s="158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</row>
    <row r="78" spans="1:35" ht="31.5">
      <c r="A78" s="237"/>
      <c r="B78" s="30" t="s">
        <v>102</v>
      </c>
      <c r="C78" s="158"/>
      <c r="D78" s="158"/>
      <c r="E78" s="158"/>
      <c r="F78" s="158"/>
      <c r="G78" s="158"/>
      <c r="H78" s="158"/>
      <c r="I78" s="158"/>
      <c r="J78" s="158"/>
      <c r="K78" s="158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</row>
    <row r="79" spans="1:35" ht="33.75" customHeight="1" thickBot="1">
      <c r="A79" s="238"/>
      <c r="B79" s="31" t="s">
        <v>93</v>
      </c>
      <c r="C79" s="158"/>
      <c r="D79" s="158"/>
      <c r="E79" s="158"/>
      <c r="F79" s="158"/>
      <c r="G79" s="158"/>
      <c r="H79" s="158"/>
      <c r="I79" s="158"/>
      <c r="J79" s="158"/>
      <c r="K79" s="158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</row>
    <row r="80" spans="1:35" ht="16.5" thickBot="1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</row>
    <row r="81" spans="1:35" ht="24.95" customHeight="1">
      <c r="A81" s="239" t="s">
        <v>219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1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</row>
    <row r="82" spans="1:35" ht="24.95" customHeight="1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4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</row>
    <row r="83" spans="1:35" ht="24.95" customHeight="1" thickBot="1">
      <c r="A83" s="245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  <c r="N83" s="247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</row>
    <row r="84" spans="1:35" ht="24.9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</row>
    <row r="85" spans="1:35">
      <c r="A85" s="228" t="s">
        <v>103</v>
      </c>
      <c r="B85" s="229"/>
      <c r="C85" s="229"/>
      <c r="D85" s="229"/>
      <c r="E85" s="230"/>
      <c r="F85" s="145">
        <f>(E38+D38)-SUM(F38:K38)</f>
        <v>0</v>
      </c>
      <c r="G85" s="146"/>
      <c r="H85" s="231" t="s">
        <v>104</v>
      </c>
      <c r="I85" s="232"/>
      <c r="J85" s="232"/>
      <c r="K85" s="232"/>
      <c r="L85" s="233"/>
      <c r="M85" s="145">
        <f>(C52+C53)-SUM(C61:K61)</f>
        <v>0</v>
      </c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</row>
    <row r="86" spans="1:35">
      <c r="A86" s="228" t="s">
        <v>105</v>
      </c>
      <c r="B86" s="229"/>
      <c r="C86" s="229"/>
      <c r="D86" s="229"/>
      <c r="E86" s="230"/>
      <c r="F86" s="145">
        <f>(E39+D39)-SUM(F39:K39)</f>
        <v>0</v>
      </c>
      <c r="G86" s="146"/>
      <c r="H86" s="231" t="s">
        <v>106</v>
      </c>
      <c r="I86" s="232"/>
      <c r="J86" s="232"/>
      <c r="K86" s="232"/>
      <c r="L86" s="233"/>
      <c r="M86" s="145">
        <f>(C54+C55)-SUM(C64:K64)</f>
        <v>0</v>
      </c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</row>
    <row r="87" spans="1:35">
      <c r="A87" s="228" t="s">
        <v>107</v>
      </c>
      <c r="B87" s="229"/>
      <c r="C87" s="229"/>
      <c r="D87" s="229"/>
      <c r="E87" s="230"/>
      <c r="F87" s="145">
        <f>(E38+D38)-SUM(L38:T38)</f>
        <v>0</v>
      </c>
      <c r="G87" s="146"/>
      <c r="H87" s="231" t="s">
        <v>108</v>
      </c>
      <c r="I87" s="232"/>
      <c r="J87" s="232"/>
      <c r="K87" s="232"/>
      <c r="L87" s="233"/>
      <c r="M87" s="145">
        <f>(D52+D53)-SUM(C62:K62)</f>
        <v>0</v>
      </c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</row>
    <row r="88" spans="1:35">
      <c r="A88" s="228" t="s">
        <v>109</v>
      </c>
      <c r="B88" s="229"/>
      <c r="C88" s="229"/>
      <c r="D88" s="229"/>
      <c r="E88" s="230"/>
      <c r="F88" s="145">
        <f>(E39+D39)-SUM(L39:T39)</f>
        <v>0</v>
      </c>
      <c r="G88" s="146"/>
      <c r="H88" s="231" t="s">
        <v>110</v>
      </c>
      <c r="I88" s="232"/>
      <c r="J88" s="232"/>
      <c r="K88" s="232"/>
      <c r="L88" s="233"/>
      <c r="M88" s="145">
        <f>(D54+D55)-SUM(C65:K65)</f>
        <v>0</v>
      </c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</row>
    <row r="89" spans="1:35">
      <c r="A89" s="228" t="s">
        <v>111</v>
      </c>
      <c r="B89" s="229"/>
      <c r="C89" s="229"/>
      <c r="D89" s="229"/>
      <c r="E89" s="230"/>
      <c r="F89" s="145">
        <f>(E38+D38)-(B44+D44+F44+H44+J44+L44+N44+P44+R44+U44+W44+Y44)</f>
        <v>0</v>
      </c>
      <c r="G89" s="146"/>
      <c r="H89" s="231" t="s">
        <v>112</v>
      </c>
      <c r="I89" s="232"/>
      <c r="J89" s="232"/>
      <c r="K89" s="232"/>
      <c r="L89" s="233"/>
      <c r="M89" s="145">
        <f>(E52+E53)-SUM(C63:K63)</f>
        <v>0</v>
      </c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</row>
    <row r="90" spans="1:35">
      <c r="A90" s="228" t="s">
        <v>113</v>
      </c>
      <c r="B90" s="229"/>
      <c r="C90" s="229"/>
      <c r="D90" s="229"/>
      <c r="E90" s="230"/>
      <c r="F90" s="145">
        <f>(E39+D39)-(C44+E44+G44+I44+K44+M44+O44+Q44+S44+V44+X44+Z44)</f>
        <v>0</v>
      </c>
      <c r="G90" s="146"/>
      <c r="H90" s="231" t="s">
        <v>114</v>
      </c>
      <c r="I90" s="232"/>
      <c r="J90" s="232"/>
      <c r="K90" s="232"/>
      <c r="L90" s="233"/>
      <c r="M90" s="145">
        <f>(E54+E55)-SUM(C66:K66)</f>
        <v>0</v>
      </c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</row>
    <row r="91" spans="1:35">
      <c r="A91" s="228" t="s">
        <v>115</v>
      </c>
      <c r="B91" s="229"/>
      <c r="C91" s="229"/>
      <c r="D91" s="229"/>
      <c r="E91" s="230"/>
      <c r="F91" s="145">
        <f>SUM(C52:D53)-(B45+D45+F45+H45+J45+L45+N45+P45+R45+U45+W45+Y45)</f>
        <v>0</v>
      </c>
      <c r="G91" s="146"/>
      <c r="H91" s="231" t="s">
        <v>171</v>
      </c>
      <c r="I91" s="232"/>
      <c r="J91" s="232"/>
      <c r="K91" s="232"/>
      <c r="L91" s="233"/>
      <c r="M91" s="145" t="str">
        <f>IF(D38=(F38+H38+J38),"درست","غلط")</f>
        <v>درست</v>
      </c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</row>
    <row r="92" spans="1:35">
      <c r="A92" s="228" t="s">
        <v>116</v>
      </c>
      <c r="B92" s="229"/>
      <c r="C92" s="229"/>
      <c r="D92" s="229"/>
      <c r="E92" s="230"/>
      <c r="F92" s="145">
        <f>SUM(C54:D55)-(C45+E45+G45+I45+K45+M45+O45+Q45+S45+V45+X45+Z45)</f>
        <v>0</v>
      </c>
      <c r="G92" s="146"/>
      <c r="H92" s="231" t="s">
        <v>172</v>
      </c>
      <c r="I92" s="232"/>
      <c r="J92" s="232"/>
      <c r="K92" s="232"/>
      <c r="L92" s="233"/>
      <c r="M92" s="145" t="str">
        <f>IF(D39=(F39+H39+J39),"درست","غلط")</f>
        <v>درست</v>
      </c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</row>
    <row r="93" spans="1:35">
      <c r="A93" s="228" t="s">
        <v>117</v>
      </c>
      <c r="B93" s="229"/>
      <c r="C93" s="229"/>
      <c r="D93" s="229"/>
      <c r="E93" s="230"/>
      <c r="F93" s="145">
        <f>(E52+E53)-(B46+D46+F46+H46+J46+L46+N46+P46+R46+U46+W46+Y46)</f>
        <v>0</v>
      </c>
      <c r="G93" s="146"/>
      <c r="H93" s="231" t="s">
        <v>173</v>
      </c>
      <c r="I93" s="232"/>
      <c r="J93" s="232"/>
      <c r="K93" s="232"/>
      <c r="L93" s="233"/>
      <c r="M93" s="145" t="str">
        <f>IF(E38=(G38+I38+K38),"درست","غلط")</f>
        <v>درست</v>
      </c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</row>
    <row r="94" spans="1:35">
      <c r="A94" s="228" t="s">
        <v>118</v>
      </c>
      <c r="B94" s="229"/>
      <c r="C94" s="229"/>
      <c r="D94" s="229"/>
      <c r="E94" s="230"/>
      <c r="F94" s="145">
        <f>(E55+E54)-(C46+E46+G46+I46+K46+M46+O46+Q46+S46+V46+X46+Z46)</f>
        <v>0</v>
      </c>
      <c r="G94" s="146"/>
      <c r="H94" s="231" t="s">
        <v>174</v>
      </c>
      <c r="I94" s="232"/>
      <c r="J94" s="232"/>
      <c r="K94" s="232"/>
      <c r="L94" s="233"/>
      <c r="M94" s="145" t="str">
        <f>IF(E39=(G39+I39+K39),"درست","غلط")</f>
        <v>درست</v>
      </c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</row>
    <row r="95" spans="1:35">
      <c r="A95" s="228" t="s">
        <v>119</v>
      </c>
      <c r="B95" s="229"/>
      <c r="C95" s="229"/>
      <c r="D95" s="229"/>
      <c r="E95" s="230"/>
      <c r="F95" s="145">
        <f>SUM(F52:X53)-(B47+D47+F47+H47+J47+L47+N47+P47+R47+U47+W47+Y47)</f>
        <v>0</v>
      </c>
      <c r="G95" s="146"/>
      <c r="H95" s="231" t="s">
        <v>175</v>
      </c>
      <c r="I95" s="232"/>
      <c r="J95" s="232"/>
      <c r="K95" s="232"/>
      <c r="L95" s="233"/>
      <c r="M95" s="145">
        <f>(U38+V38+W38+X38+X39+W39+V39+U39)-((D38+E38+E39+D39)+((B38+C38+C39+B39)-N102))</f>
        <v>0</v>
      </c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</row>
    <row r="96" spans="1:35">
      <c r="A96" s="228" t="s">
        <v>120</v>
      </c>
      <c r="B96" s="229"/>
      <c r="C96" s="229"/>
      <c r="D96" s="229"/>
      <c r="E96" s="230"/>
      <c r="F96" s="145">
        <f>SUM(F54:X55)-(C47+E47+G47+I47+K47+M47+O47+Q47+S47+V47+X47+Z47)</f>
        <v>0</v>
      </c>
      <c r="G96" s="146"/>
      <c r="H96" s="231" t="s">
        <v>272</v>
      </c>
      <c r="I96" s="232"/>
      <c r="J96" s="232"/>
      <c r="K96" s="232"/>
      <c r="L96" s="233"/>
      <c r="M96" s="145">
        <f>(Y38+Z38+Y39+Z39)- (U38+V38+W38+X38+U39+V39+W39+X39)</f>
        <v>0</v>
      </c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</row>
    <row r="97" spans="1:35">
      <c r="A97" s="146"/>
      <c r="B97" s="146"/>
      <c r="C97" s="146"/>
      <c r="D97" s="146"/>
      <c r="E97" s="146"/>
      <c r="F97" s="146"/>
      <c r="G97" s="146"/>
      <c r="H97" s="231" t="s">
        <v>266</v>
      </c>
      <c r="I97" s="232"/>
      <c r="J97" s="232"/>
      <c r="K97" s="232"/>
      <c r="L97" s="233"/>
      <c r="M97" s="145">
        <f>(Y38+Z38+Y39+Z39)-((D38+E38+E39+D39)+((B38+C38+C39+B39)-N102))</f>
        <v>0</v>
      </c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</row>
    <row r="98" spans="1:3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</row>
    <row r="99" spans="1:3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</row>
    <row r="100" spans="1:3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</row>
    <row r="101" spans="1:3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</row>
    <row r="102" spans="1:35">
      <c r="A102" s="248" t="s">
        <v>121</v>
      </c>
      <c r="B102" s="248"/>
      <c r="C102" s="248"/>
      <c r="D102" s="248"/>
      <c r="E102" s="248"/>
      <c r="F102" s="248"/>
      <c r="G102" s="140">
        <f>H32+I32</f>
        <v>0</v>
      </c>
      <c r="H102" s="249" t="s">
        <v>122</v>
      </c>
      <c r="I102" s="250"/>
      <c r="J102" s="250"/>
      <c r="K102" s="250"/>
      <c r="L102" s="250"/>
      <c r="M102" s="251"/>
      <c r="N102" s="33">
        <f>SUM(B38:E39)-SUM(U38:X39)</f>
        <v>0</v>
      </c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</row>
    <row r="103" spans="1:35">
      <c r="A103" s="252" t="s">
        <v>123</v>
      </c>
      <c r="B103" s="252"/>
      <c r="C103" s="252"/>
      <c r="D103" s="252"/>
      <c r="E103" s="252"/>
      <c r="F103" s="252"/>
      <c r="G103" s="132">
        <f>B4+B5</f>
        <v>0</v>
      </c>
      <c r="H103" s="249" t="s">
        <v>124</v>
      </c>
      <c r="I103" s="250"/>
      <c r="J103" s="250"/>
      <c r="K103" s="250"/>
      <c r="L103" s="250"/>
      <c r="M103" s="251"/>
      <c r="N103" s="34" t="e">
        <f>(SUM(B38:E39)-SUM(U38:X39))*100/SUM(U38:X39)</f>
        <v>#DIV/0!</v>
      </c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</row>
    <row r="104" spans="1:35">
      <c r="A104" s="252" t="s">
        <v>125</v>
      </c>
      <c r="B104" s="252"/>
      <c r="C104" s="252"/>
      <c r="D104" s="252"/>
      <c r="E104" s="252"/>
      <c r="F104" s="252"/>
      <c r="G104" s="131" t="e">
        <f>G102/G103</f>
        <v>#DIV/0!</v>
      </c>
      <c r="H104" s="253" t="s">
        <v>126</v>
      </c>
      <c r="I104" s="253"/>
      <c r="J104" s="253"/>
      <c r="K104" s="253"/>
      <c r="L104" s="253"/>
      <c r="M104" s="253"/>
      <c r="N104" s="34" t="e">
        <f>SUM(B38:C39)/SUM(B38:E39)%</f>
        <v>#DIV/0!</v>
      </c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</row>
    <row r="105" spans="1:35">
      <c r="A105" s="252" t="s">
        <v>127</v>
      </c>
      <c r="B105" s="252"/>
      <c r="C105" s="252"/>
      <c r="D105" s="252"/>
      <c r="E105" s="252"/>
      <c r="F105" s="252"/>
      <c r="G105" s="131" t="e">
        <f>(I11+H11+H10+I10)*100/G102</f>
        <v>#DIV/0!</v>
      </c>
      <c r="H105" s="249" t="s">
        <v>128</v>
      </c>
      <c r="I105" s="250"/>
      <c r="J105" s="250"/>
      <c r="K105" s="250"/>
      <c r="L105" s="250"/>
      <c r="M105" s="251"/>
      <c r="N105" s="35" t="e">
        <f>SUM(H38:I39)/SUM(F38:I39)%</f>
        <v>#DIV/0!</v>
      </c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</row>
    <row r="106" spans="1:35">
      <c r="A106" s="252" t="s">
        <v>129</v>
      </c>
      <c r="B106" s="252"/>
      <c r="C106" s="252"/>
      <c r="D106" s="252"/>
      <c r="E106" s="252"/>
      <c r="F106" s="252"/>
      <c r="G106" s="131" t="e">
        <f>(SUM(H10:J12))*100/G102</f>
        <v>#DIV/0!</v>
      </c>
      <c r="H106" s="253" t="s">
        <v>130</v>
      </c>
      <c r="I106" s="253"/>
      <c r="J106" s="253"/>
      <c r="K106" s="253"/>
      <c r="L106" s="253"/>
      <c r="M106" s="253"/>
      <c r="N106" s="35" t="e">
        <f>SUM(F38:G39)/SUM(F38:I39)%</f>
        <v>#DIV/0!</v>
      </c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</row>
    <row r="107" spans="1:35">
      <c r="A107" s="252" t="s">
        <v>131</v>
      </c>
      <c r="B107" s="252"/>
      <c r="C107" s="252"/>
      <c r="D107" s="252"/>
      <c r="E107" s="252"/>
      <c r="F107" s="252"/>
      <c r="G107" s="131" t="e">
        <f>(H10+I10+H11+I11+H12+I12+H13+I13+H14+I14+H15+I15)*100/G102</f>
        <v>#DIV/0!</v>
      </c>
      <c r="H107" s="253" t="s">
        <v>132</v>
      </c>
      <c r="I107" s="253"/>
      <c r="J107" s="253"/>
      <c r="K107" s="253"/>
      <c r="L107" s="253"/>
      <c r="M107" s="253"/>
      <c r="N107" s="34" t="e">
        <f>SUM(F38:I39)/SUM(D38:E39)%</f>
        <v>#DIV/0!</v>
      </c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</row>
    <row r="108" spans="1:35">
      <c r="A108" s="252" t="s">
        <v>133</v>
      </c>
      <c r="B108" s="252"/>
      <c r="C108" s="252"/>
      <c r="D108" s="252"/>
      <c r="E108" s="252"/>
      <c r="F108" s="252"/>
      <c r="G108" s="131" t="e">
        <f>(H16+H17+H18+H19+H20+H21+H22+H23+H24+H25+H26+I26+I25+I24+I23+I22+I21+I20+I19+I18+I17+I16)*100/G102</f>
        <v>#DIV/0!</v>
      </c>
      <c r="H108" s="253" t="s">
        <v>134</v>
      </c>
      <c r="I108" s="253"/>
      <c r="J108" s="253"/>
      <c r="K108" s="253"/>
      <c r="L108" s="253"/>
      <c r="M108" s="253"/>
      <c r="N108" s="34" t="e">
        <f>SUM(U38:U39)*100/SUM(U38:X39)</f>
        <v>#DIV/0!</v>
      </c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</row>
    <row r="109" spans="1:35">
      <c r="A109" s="252" t="s">
        <v>135</v>
      </c>
      <c r="B109" s="252"/>
      <c r="C109" s="252"/>
      <c r="D109" s="252"/>
      <c r="E109" s="252"/>
      <c r="F109" s="252"/>
      <c r="G109" s="131" t="e">
        <f>SUM(H27:I31)*100/G102</f>
        <v>#DIV/0!</v>
      </c>
      <c r="H109" s="253" t="s">
        <v>136</v>
      </c>
      <c r="I109" s="253"/>
      <c r="J109" s="253"/>
      <c r="K109" s="253"/>
      <c r="L109" s="253"/>
      <c r="M109" s="253"/>
      <c r="N109" s="34" t="e">
        <f>SUM(X38:X39)*100/SUM(U38:X39)</f>
        <v>#DIV/0!</v>
      </c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</row>
    <row r="110" spans="1:35" ht="16.5" thickBot="1">
      <c r="A110" s="252" t="s">
        <v>137</v>
      </c>
      <c r="B110" s="252"/>
      <c r="C110" s="252"/>
      <c r="D110" s="252"/>
      <c r="E110" s="252"/>
      <c r="F110" s="252"/>
      <c r="G110" s="131" t="e">
        <f>(G109+G107)*100/G108</f>
        <v>#DIV/0!</v>
      </c>
      <c r="H110" s="258" t="s">
        <v>138</v>
      </c>
      <c r="I110" s="258"/>
      <c r="J110" s="258"/>
      <c r="K110" s="258"/>
      <c r="L110" s="258"/>
      <c r="M110" s="258"/>
      <c r="N110" s="36" t="e">
        <f>(C4+C5)*100/(B4+B5)</f>
        <v>#DIV/0!</v>
      </c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</row>
    <row r="111" spans="1:35">
      <c r="A111" s="252" t="s">
        <v>139</v>
      </c>
      <c r="B111" s="252"/>
      <c r="C111" s="252"/>
      <c r="D111" s="252"/>
      <c r="E111" s="252"/>
      <c r="F111" s="252"/>
      <c r="G111" s="131" t="e">
        <f t="shared" ref="G111:G120" si="6">J15*100/I15</f>
        <v>#DIV/0!</v>
      </c>
      <c r="H111" s="254" t="s">
        <v>140</v>
      </c>
      <c r="I111" s="255"/>
      <c r="J111" s="255"/>
      <c r="K111" s="255"/>
      <c r="L111" s="255"/>
      <c r="M111" s="255"/>
      <c r="N111" s="279" t="s">
        <v>204</v>
      </c>
      <c r="O111" s="172" t="s">
        <v>11</v>
      </c>
      <c r="P111" s="172" t="s">
        <v>12</v>
      </c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</row>
    <row r="112" spans="1:35">
      <c r="A112" s="252" t="s">
        <v>267</v>
      </c>
      <c r="B112" s="252"/>
      <c r="C112" s="252"/>
      <c r="D112" s="252"/>
      <c r="E112" s="252"/>
      <c r="F112" s="252"/>
      <c r="G112" s="131" t="e">
        <f t="shared" si="6"/>
        <v>#DIV/0!</v>
      </c>
      <c r="H112" s="256"/>
      <c r="I112" s="257"/>
      <c r="J112" s="257"/>
      <c r="K112" s="257"/>
      <c r="L112" s="257"/>
      <c r="M112" s="257"/>
      <c r="N112" s="280"/>
      <c r="O112" s="173"/>
      <c r="P112" s="173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</row>
    <row r="113" spans="1:35">
      <c r="A113" s="252" t="s">
        <v>268</v>
      </c>
      <c r="B113" s="252"/>
      <c r="C113" s="252"/>
      <c r="D113" s="252"/>
      <c r="E113" s="252"/>
      <c r="F113" s="252"/>
      <c r="G113" s="131" t="e">
        <f t="shared" si="6"/>
        <v>#DIV/0!</v>
      </c>
      <c r="H113" s="259" t="s">
        <v>141</v>
      </c>
      <c r="I113" s="259"/>
      <c r="J113" s="259"/>
      <c r="K113" s="259"/>
      <c r="L113" s="259"/>
      <c r="M113" s="259"/>
      <c r="N113" s="133" t="e">
        <f>SUM(Y56:Y57)/SUM(H32:I32)*1000</f>
        <v>#DIV/0!</v>
      </c>
      <c r="O113" s="131" t="e">
        <f>(Y56/H32)*1000</f>
        <v>#DIV/0!</v>
      </c>
      <c r="P113" s="131" t="e">
        <f>Y57/I32*1000</f>
        <v>#DIV/0!</v>
      </c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</row>
    <row r="114" spans="1:35">
      <c r="A114" s="252" t="s">
        <v>142</v>
      </c>
      <c r="B114" s="252"/>
      <c r="C114" s="252"/>
      <c r="D114" s="252"/>
      <c r="E114" s="252"/>
      <c r="F114" s="252"/>
      <c r="G114" s="131" t="e">
        <f t="shared" si="6"/>
        <v>#DIV/0!</v>
      </c>
      <c r="H114" s="252" t="s">
        <v>143</v>
      </c>
      <c r="I114" s="252"/>
      <c r="J114" s="252"/>
      <c r="K114" s="252"/>
      <c r="L114" s="252"/>
      <c r="M114" s="252"/>
      <c r="N114" s="134" t="e">
        <f>(C56+C57)*1000/SUM(D38:E39)</f>
        <v>#DIV/0!</v>
      </c>
      <c r="O114" s="131" t="e">
        <f>C56/SUM(D38:D39)*1000</f>
        <v>#DIV/0!</v>
      </c>
      <c r="P114" s="131" t="e">
        <f>C57/SUM(E38:E39)*1000</f>
        <v>#DIV/0!</v>
      </c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</row>
    <row r="115" spans="1:35">
      <c r="A115" s="252" t="s">
        <v>144</v>
      </c>
      <c r="B115" s="252"/>
      <c r="C115" s="252"/>
      <c r="D115" s="252"/>
      <c r="E115" s="252"/>
      <c r="F115" s="252"/>
      <c r="G115" s="131" t="e">
        <f t="shared" si="6"/>
        <v>#DIV/0!</v>
      </c>
      <c r="H115" s="252" t="s">
        <v>145</v>
      </c>
      <c r="I115" s="252"/>
      <c r="J115" s="252"/>
      <c r="K115" s="252"/>
      <c r="L115" s="252"/>
      <c r="M115" s="252"/>
      <c r="N115" s="134" t="e">
        <f>SUM(C56:D57)*1000/SUM(D38:E39)</f>
        <v>#DIV/0!</v>
      </c>
      <c r="O115" s="131" t="e">
        <f>SUM(C56:D56)/SUM(D38:D39)*1000</f>
        <v>#DIV/0!</v>
      </c>
      <c r="P115" s="131" t="e">
        <f>SUM(C57:D57)/SUM(E38:E39)*1000</f>
        <v>#DIV/0!</v>
      </c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</row>
    <row r="116" spans="1:35">
      <c r="A116" s="252" t="s">
        <v>146</v>
      </c>
      <c r="B116" s="252"/>
      <c r="C116" s="252"/>
      <c r="D116" s="252"/>
      <c r="E116" s="252"/>
      <c r="F116" s="252"/>
      <c r="G116" s="131" t="e">
        <f t="shared" si="6"/>
        <v>#DIV/0!</v>
      </c>
      <c r="H116" s="252" t="s">
        <v>147</v>
      </c>
      <c r="I116" s="252"/>
      <c r="J116" s="252"/>
      <c r="K116" s="252"/>
      <c r="L116" s="252"/>
      <c r="M116" s="252"/>
      <c r="N116" s="134" t="e">
        <f>SUM(C56:E57)*1000/SUM(D38:E39)</f>
        <v>#DIV/0!</v>
      </c>
      <c r="O116" s="131" t="e">
        <f>SUM(C56:E56)/SUM(D38:D39)*1000</f>
        <v>#DIV/0!</v>
      </c>
      <c r="P116" s="131" t="e">
        <f>SUM(C57:E57)/SUM(E38:E39)*1000</f>
        <v>#DIV/0!</v>
      </c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</row>
    <row r="117" spans="1:35">
      <c r="A117" s="252" t="s">
        <v>148</v>
      </c>
      <c r="B117" s="252"/>
      <c r="C117" s="252"/>
      <c r="D117" s="252"/>
      <c r="E117" s="252"/>
      <c r="F117" s="252"/>
      <c r="G117" s="131" t="e">
        <f t="shared" si="6"/>
        <v>#DIV/0!</v>
      </c>
      <c r="H117" s="252" t="s">
        <v>149</v>
      </c>
      <c r="I117" s="252"/>
      <c r="J117" s="252"/>
      <c r="K117" s="252"/>
      <c r="L117" s="252"/>
      <c r="M117" s="252"/>
      <c r="N117" s="134" t="e">
        <f>SUM(C56:E57)*1000/SUM(H10:I12)</f>
        <v>#DIV/0!</v>
      </c>
      <c r="O117" s="131" t="e">
        <f>SUM(C56:E56)/SUM(H10:H12)*1000</f>
        <v>#DIV/0!</v>
      </c>
      <c r="P117" s="131" t="e">
        <f>SUM(C57:E57)/SUM(I10:I12)*1000</f>
        <v>#DIV/0!</v>
      </c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</row>
    <row r="118" spans="1:35" ht="16.5" thickBot="1">
      <c r="A118" s="252" t="s">
        <v>150</v>
      </c>
      <c r="B118" s="252"/>
      <c r="C118" s="252"/>
      <c r="D118" s="252"/>
      <c r="E118" s="252"/>
      <c r="F118" s="252"/>
      <c r="G118" s="131" t="e">
        <f t="shared" si="6"/>
        <v>#DIV/0!</v>
      </c>
      <c r="H118" s="262" t="s">
        <v>151</v>
      </c>
      <c r="I118" s="262"/>
      <c r="J118" s="262"/>
      <c r="K118" s="262"/>
      <c r="L118" s="262"/>
      <c r="M118" s="262"/>
      <c r="N118" s="37" t="e">
        <f>SUM(C70:K79)*100000/SUM(D38:E39)</f>
        <v>#DIV/0!</v>
      </c>
      <c r="O118" s="50"/>
      <c r="P118" s="50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</row>
    <row r="119" spans="1:35">
      <c r="A119" s="252" t="s">
        <v>152</v>
      </c>
      <c r="B119" s="252"/>
      <c r="C119" s="252"/>
      <c r="D119" s="252"/>
      <c r="E119" s="252"/>
      <c r="F119" s="252"/>
      <c r="G119" s="131" t="e">
        <f t="shared" si="6"/>
        <v>#DIV/0!</v>
      </c>
      <c r="H119" s="260" t="s">
        <v>153</v>
      </c>
      <c r="I119" s="260"/>
      <c r="J119" s="260"/>
      <c r="K119" s="260"/>
      <c r="L119" s="260"/>
      <c r="M119" s="260"/>
      <c r="N119" s="260"/>
      <c r="O119" s="260"/>
      <c r="P119" s="260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</row>
    <row r="120" spans="1:35">
      <c r="A120" s="252" t="s">
        <v>285</v>
      </c>
      <c r="B120" s="252"/>
      <c r="C120" s="252"/>
      <c r="D120" s="252"/>
      <c r="E120" s="252"/>
      <c r="F120" s="252"/>
      <c r="G120" s="131" t="e">
        <f t="shared" si="6"/>
        <v>#DIV/0!</v>
      </c>
      <c r="H120" s="261"/>
      <c r="I120" s="261"/>
      <c r="J120" s="261"/>
      <c r="K120" s="261"/>
      <c r="L120" s="261"/>
      <c r="M120" s="261"/>
      <c r="N120" s="261"/>
      <c r="O120" s="261"/>
      <c r="P120" s="261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</row>
    <row r="121" spans="1:35">
      <c r="A121" s="252" t="s">
        <v>278</v>
      </c>
      <c r="B121" s="252"/>
      <c r="C121" s="252"/>
      <c r="D121" s="252"/>
      <c r="E121" s="252"/>
      <c r="F121" s="252"/>
      <c r="G121" s="131" t="e">
        <f>SUM(J15:J24)*100/SUM(I15:I24)</f>
        <v>#DIV/0!</v>
      </c>
      <c r="H121" s="259" t="s">
        <v>85</v>
      </c>
      <c r="I121" s="259"/>
      <c r="J121" s="259"/>
      <c r="K121" s="259"/>
      <c r="L121" s="259"/>
      <c r="M121" s="259"/>
      <c r="N121" s="133" t="e">
        <f>SUM(C$61:C$66)*1000/SUM($H$10:$I$12)</f>
        <v>#DIV/0!</v>
      </c>
      <c r="O121" s="51"/>
      <c r="P121" s="51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</row>
    <row r="122" spans="1:35">
      <c r="A122" s="252" t="s">
        <v>277</v>
      </c>
      <c r="B122" s="252"/>
      <c r="C122" s="252"/>
      <c r="D122" s="252"/>
      <c r="E122" s="252"/>
      <c r="F122" s="252"/>
      <c r="G122" s="131" t="e">
        <f>SUM(J16:J24)*100/SUM(I16:I24)</f>
        <v>#DIV/0!</v>
      </c>
      <c r="H122" s="252" t="s">
        <v>86</v>
      </c>
      <c r="I122" s="252"/>
      <c r="J122" s="252"/>
      <c r="K122" s="252"/>
      <c r="L122" s="252"/>
      <c r="M122" s="252"/>
      <c r="N122" s="133" t="e">
        <f>SUM(D$61:D$66)*1000/SUM($H$10:$I$12)</f>
        <v>#DIV/0!</v>
      </c>
      <c r="O122" s="48"/>
      <c r="P122" s="48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</row>
    <row r="123" spans="1:35">
      <c r="A123" s="252" t="s">
        <v>154</v>
      </c>
      <c r="B123" s="252"/>
      <c r="C123" s="252"/>
      <c r="D123" s="252"/>
      <c r="E123" s="252"/>
      <c r="F123" s="252"/>
      <c r="G123" s="131" t="e">
        <f>SUM(D38:E39)/SUM(H32:I32)*1000</f>
        <v>#DIV/0!</v>
      </c>
      <c r="H123" s="252" t="s">
        <v>155</v>
      </c>
      <c r="I123" s="252"/>
      <c r="J123" s="252"/>
      <c r="K123" s="252"/>
      <c r="L123" s="252"/>
      <c r="M123" s="252"/>
      <c r="N123" s="133" t="e">
        <f>SUM(E$61:E$66)*1000/SUM($H$10:$I$12)</f>
        <v>#DIV/0!</v>
      </c>
      <c r="O123" s="48"/>
      <c r="P123" s="48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</row>
    <row r="124" spans="1:35">
      <c r="A124" s="266" t="s">
        <v>156</v>
      </c>
      <c r="B124" s="266"/>
      <c r="C124" s="266"/>
      <c r="D124" s="266"/>
      <c r="E124" s="266"/>
      <c r="F124" s="266"/>
      <c r="G124" s="147" t="e">
        <f>(D38+E38+E39+D39)*1000/SUM(I15:I24)</f>
        <v>#DIV/0!</v>
      </c>
      <c r="H124" s="252" t="s">
        <v>157</v>
      </c>
      <c r="I124" s="252"/>
      <c r="J124" s="252"/>
      <c r="K124" s="252"/>
      <c r="L124" s="252"/>
      <c r="M124" s="252"/>
      <c r="N124" s="133" t="e">
        <f>SUM(F$61:F$66)*1000/SUM($H$10:$I$12)</f>
        <v>#DIV/0!</v>
      </c>
      <c r="O124" s="48"/>
      <c r="P124" s="48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</row>
    <row r="125" spans="1:35">
      <c r="A125" s="252" t="s">
        <v>158</v>
      </c>
      <c r="B125" s="252"/>
      <c r="C125" s="252"/>
      <c r="D125" s="252"/>
      <c r="E125" s="252"/>
      <c r="F125" s="252"/>
      <c r="G125" s="131" t="e">
        <f>(L38+L39)*1000/I15</f>
        <v>#DIV/0!</v>
      </c>
      <c r="H125" s="252" t="s">
        <v>89</v>
      </c>
      <c r="I125" s="252"/>
      <c r="J125" s="252"/>
      <c r="K125" s="252"/>
      <c r="L125" s="252"/>
      <c r="M125" s="252"/>
      <c r="N125" s="133" t="e">
        <f>SUM(G$61:G$66)*1000/SUM($H$10:$I$12)</f>
        <v>#DIV/0!</v>
      </c>
      <c r="O125" s="48"/>
      <c r="P125" s="48"/>
      <c r="Q125" s="57"/>
      <c r="R125" s="57"/>
      <c r="S125" s="57"/>
      <c r="T125" s="57"/>
      <c r="U125" s="57"/>
      <c r="V125" s="55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</row>
    <row r="126" spans="1:35">
      <c r="A126" s="252" t="s">
        <v>159</v>
      </c>
      <c r="B126" s="252"/>
      <c r="C126" s="252"/>
      <c r="D126" s="252"/>
      <c r="E126" s="252"/>
      <c r="F126" s="252"/>
      <c r="G126" s="131" t="e">
        <f>(M38+M39)*1000/(I17+I16)</f>
        <v>#DIV/0!</v>
      </c>
      <c r="H126" s="252" t="s">
        <v>90</v>
      </c>
      <c r="I126" s="252"/>
      <c r="J126" s="252"/>
      <c r="K126" s="252"/>
      <c r="L126" s="252"/>
      <c r="M126" s="252"/>
      <c r="N126" s="133" t="e">
        <f>SUM(H$61:H$66)*1000/SUM($H$10:$I$12)</f>
        <v>#DIV/0!</v>
      </c>
      <c r="O126" s="48"/>
      <c r="P126" s="48"/>
      <c r="Q126" s="57"/>
      <c r="R126" s="57"/>
      <c r="S126" s="57"/>
      <c r="T126" s="57"/>
      <c r="U126" s="57"/>
      <c r="V126" s="55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</row>
    <row r="127" spans="1:35">
      <c r="A127" s="252" t="s">
        <v>160</v>
      </c>
      <c r="B127" s="252"/>
      <c r="C127" s="252"/>
      <c r="D127" s="252"/>
      <c r="E127" s="252"/>
      <c r="F127" s="252"/>
      <c r="G127" s="131" t="e">
        <f>(N38+N39)*1000/I18</f>
        <v>#DIV/0!</v>
      </c>
      <c r="H127" s="252" t="s">
        <v>91</v>
      </c>
      <c r="I127" s="252"/>
      <c r="J127" s="252"/>
      <c r="K127" s="252"/>
      <c r="L127" s="252"/>
      <c r="M127" s="252"/>
      <c r="N127" s="133" t="e">
        <f>SUM(I$61:I$66)*1000/SUM($H$10:$I$12)</f>
        <v>#DIV/0!</v>
      </c>
      <c r="O127" s="48"/>
      <c r="P127" s="48"/>
      <c r="Q127" s="57"/>
      <c r="R127" s="57"/>
      <c r="S127" s="57"/>
      <c r="T127" s="57"/>
      <c r="U127" s="57"/>
      <c r="V127" s="55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</row>
    <row r="128" spans="1:35">
      <c r="A128" s="252" t="s">
        <v>161</v>
      </c>
      <c r="B128" s="252"/>
      <c r="C128" s="252"/>
      <c r="D128" s="252"/>
      <c r="E128" s="252"/>
      <c r="F128" s="252"/>
      <c r="G128" s="131" t="e">
        <f>(O38+O39)*1000/I19</f>
        <v>#DIV/0!</v>
      </c>
      <c r="H128" s="252" t="s">
        <v>162</v>
      </c>
      <c r="I128" s="252"/>
      <c r="J128" s="252"/>
      <c r="K128" s="252"/>
      <c r="L128" s="252"/>
      <c r="M128" s="252"/>
      <c r="N128" s="133" t="e">
        <f>SUM(J$61:J$66)*1000/SUM($H$10:$I$12)</f>
        <v>#DIV/0!</v>
      </c>
      <c r="O128" s="48"/>
      <c r="P128" s="48"/>
      <c r="Q128" s="57"/>
      <c r="R128" s="57"/>
      <c r="S128" s="57"/>
      <c r="T128" s="57"/>
      <c r="U128" s="57"/>
      <c r="V128" s="55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</row>
    <row r="129" spans="1:35">
      <c r="A129" s="252" t="s">
        <v>163</v>
      </c>
      <c r="B129" s="252"/>
      <c r="C129" s="252"/>
      <c r="D129" s="252"/>
      <c r="E129" s="252"/>
      <c r="F129" s="252"/>
      <c r="G129" s="131" t="e">
        <f>(P38+P39)*1000/I20</f>
        <v>#DIV/0!</v>
      </c>
      <c r="H129" s="252" t="s">
        <v>93</v>
      </c>
      <c r="I129" s="252"/>
      <c r="J129" s="252"/>
      <c r="K129" s="252"/>
      <c r="L129" s="252"/>
      <c r="M129" s="252"/>
      <c r="N129" s="133" t="e">
        <f>SUM(K$61:K$66)*1000/SUM($H$10:$I$12)</f>
        <v>#DIV/0!</v>
      </c>
      <c r="O129" s="48"/>
      <c r="P129" s="48"/>
      <c r="Q129" s="57"/>
      <c r="R129" s="57"/>
      <c r="S129" s="57"/>
      <c r="T129" s="57"/>
      <c r="U129" s="57"/>
      <c r="V129" s="55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</row>
    <row r="130" spans="1:35">
      <c r="A130" s="252" t="s">
        <v>164</v>
      </c>
      <c r="B130" s="252"/>
      <c r="C130" s="252"/>
      <c r="D130" s="252"/>
      <c r="E130" s="252"/>
      <c r="F130" s="252"/>
      <c r="G130" s="131" t="e">
        <f>(Q38+Q39)*1000/I21</f>
        <v>#DIV/0!</v>
      </c>
      <c r="H130" s="263" t="s">
        <v>176</v>
      </c>
      <c r="I130" s="264"/>
      <c r="J130" s="264"/>
      <c r="K130" s="264"/>
      <c r="L130" s="264"/>
      <c r="M130" s="264"/>
      <c r="N130" s="264"/>
      <c r="O130" s="264"/>
      <c r="P130" s="265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</row>
    <row r="131" spans="1:35">
      <c r="A131" s="252" t="s">
        <v>165</v>
      </c>
      <c r="B131" s="252"/>
      <c r="C131" s="252"/>
      <c r="D131" s="252"/>
      <c r="E131" s="252"/>
      <c r="F131" s="252"/>
      <c r="G131" s="131" t="e">
        <f>(R38+R39)*1000/I22</f>
        <v>#DIV/0!</v>
      </c>
      <c r="H131" s="268" t="s">
        <v>85</v>
      </c>
      <c r="I131" s="268"/>
      <c r="J131" s="268"/>
      <c r="K131" s="268"/>
      <c r="L131" s="268"/>
      <c r="M131" s="268"/>
      <c r="N131" s="1" t="e">
        <f>SUM(C61:C66)/SUM(D38:E39)*1000</f>
        <v>#DIV/0!</v>
      </c>
      <c r="O131" s="48"/>
      <c r="P131" s="48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</row>
    <row r="132" spans="1:35">
      <c r="A132" s="252" t="s">
        <v>166</v>
      </c>
      <c r="B132" s="252"/>
      <c r="C132" s="252"/>
      <c r="D132" s="252"/>
      <c r="E132" s="252"/>
      <c r="F132" s="252"/>
      <c r="G132" s="131" t="e">
        <f>(S38+S39)*1000/I23</f>
        <v>#DIV/0!</v>
      </c>
      <c r="H132" s="267" t="s">
        <v>86</v>
      </c>
      <c r="I132" s="267"/>
      <c r="J132" s="267"/>
      <c r="K132" s="267"/>
      <c r="L132" s="267"/>
      <c r="M132" s="267"/>
      <c r="N132" s="2" t="e">
        <f>SUM(D61:D66)/SUM(D38:E39)*1000</f>
        <v>#DIV/0!</v>
      </c>
      <c r="O132" s="48"/>
      <c r="P132" s="48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</row>
    <row r="133" spans="1:35">
      <c r="A133" s="266" t="s">
        <v>279</v>
      </c>
      <c r="B133" s="266"/>
      <c r="C133" s="266"/>
      <c r="D133" s="266"/>
      <c r="E133" s="266"/>
      <c r="F133" s="266"/>
      <c r="G133" s="147" t="e">
        <f>(T38+T39)*1000/I24</f>
        <v>#DIV/0!</v>
      </c>
      <c r="H133" s="267" t="s">
        <v>155</v>
      </c>
      <c r="I133" s="267"/>
      <c r="J133" s="267"/>
      <c r="K133" s="267"/>
      <c r="L133" s="267"/>
      <c r="M133" s="267"/>
      <c r="N133" s="2" t="e">
        <f>SUM(E61:E66)/SUM(D38:E39)*1000</f>
        <v>#DIV/0!</v>
      </c>
      <c r="O133" s="48"/>
      <c r="P133" s="48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</row>
    <row r="134" spans="1:35">
      <c r="A134" s="266" t="s">
        <v>167</v>
      </c>
      <c r="B134" s="266"/>
      <c r="C134" s="266"/>
      <c r="D134" s="266"/>
      <c r="E134" s="266"/>
      <c r="F134" s="266"/>
      <c r="G134" s="147" t="e">
        <f>SUM(G125:G133)*5/1000</f>
        <v>#DIV/0!</v>
      </c>
      <c r="H134" s="267" t="s">
        <v>157</v>
      </c>
      <c r="I134" s="267"/>
      <c r="J134" s="267"/>
      <c r="K134" s="267"/>
      <c r="L134" s="267"/>
      <c r="M134" s="267"/>
      <c r="N134" s="2" t="e">
        <f>SUM(F61:F66)/SUM(D38:E39)*1000</f>
        <v>#DIV/0!</v>
      </c>
      <c r="O134" s="48"/>
      <c r="P134" s="48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</row>
    <row r="135" spans="1:35">
      <c r="A135" s="252" t="s">
        <v>168</v>
      </c>
      <c r="B135" s="252"/>
      <c r="C135" s="252"/>
      <c r="D135" s="252"/>
      <c r="E135" s="252"/>
      <c r="F135" s="252"/>
      <c r="G135" s="131" t="e">
        <f>(D38+D39)/(E38+E39)</f>
        <v>#DIV/0!</v>
      </c>
      <c r="H135" s="267" t="s">
        <v>89</v>
      </c>
      <c r="I135" s="267"/>
      <c r="J135" s="267"/>
      <c r="K135" s="267"/>
      <c r="L135" s="267"/>
      <c r="M135" s="267"/>
      <c r="N135" s="2" t="e">
        <f>SUM(G61:G66)/SUM(D38:E39)*1000</f>
        <v>#DIV/0!</v>
      </c>
      <c r="O135" s="48"/>
      <c r="P135" s="48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</row>
    <row r="136" spans="1:35">
      <c r="A136" s="252" t="s">
        <v>169</v>
      </c>
      <c r="B136" s="252"/>
      <c r="C136" s="252"/>
      <c r="D136" s="252"/>
      <c r="E136" s="252"/>
      <c r="F136" s="252"/>
      <c r="G136" s="131" t="e">
        <f>G134*(E38+E39)/SUM(D38:E39)</f>
        <v>#DIV/0!</v>
      </c>
      <c r="H136" s="267" t="s">
        <v>90</v>
      </c>
      <c r="I136" s="267"/>
      <c r="J136" s="267"/>
      <c r="K136" s="267"/>
      <c r="L136" s="267"/>
      <c r="M136" s="267"/>
      <c r="N136" s="2" t="e">
        <f>SUM(H61:H66)/SUM(D38:E39)*1000</f>
        <v>#DIV/0!</v>
      </c>
      <c r="O136" s="48"/>
      <c r="P136" s="48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</row>
    <row r="137" spans="1:35">
      <c r="A137" s="252" t="s">
        <v>170</v>
      </c>
      <c r="B137" s="252"/>
      <c r="C137" s="252"/>
      <c r="D137" s="252"/>
      <c r="E137" s="252"/>
      <c r="F137" s="252"/>
      <c r="G137" s="131" t="e">
        <f>(G123-N113)/10</f>
        <v>#DIV/0!</v>
      </c>
      <c r="H137" s="267" t="s">
        <v>91</v>
      </c>
      <c r="I137" s="267"/>
      <c r="J137" s="267"/>
      <c r="K137" s="267"/>
      <c r="L137" s="267"/>
      <c r="M137" s="267"/>
      <c r="N137" s="2" t="e">
        <f>SUM(I61:I66)/SUM(D38:E39)*1000</f>
        <v>#DIV/0!</v>
      </c>
      <c r="O137" s="48"/>
      <c r="P137" s="48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</row>
    <row r="138" spans="1:35">
      <c r="A138" s="252" t="s">
        <v>274</v>
      </c>
      <c r="B138" s="252"/>
      <c r="C138" s="252"/>
      <c r="D138" s="252"/>
      <c r="E138" s="252"/>
      <c r="F138" s="252"/>
      <c r="G138" s="131" t="e">
        <f>SUM(AA38:AA39)/($J$32)%</f>
        <v>#DIV/0!</v>
      </c>
      <c r="H138" s="267" t="s">
        <v>162</v>
      </c>
      <c r="I138" s="267"/>
      <c r="J138" s="267"/>
      <c r="K138" s="267"/>
      <c r="L138" s="267"/>
      <c r="M138" s="267"/>
      <c r="N138" s="2" t="e">
        <f>SUM(J61:J66)/SUM(D38:E39)*1000</f>
        <v>#DIV/0!</v>
      </c>
      <c r="O138" s="48"/>
      <c r="P138" s="48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</row>
    <row r="139" spans="1:35" ht="16.5" thickBot="1">
      <c r="A139" s="252" t="s">
        <v>275</v>
      </c>
      <c r="B139" s="252"/>
      <c r="C139" s="252"/>
      <c r="D139" s="252"/>
      <c r="E139" s="252"/>
      <c r="F139" s="252"/>
      <c r="G139" s="131" t="e">
        <f>SUM(AB38:AB39)/($J$32)%</f>
        <v>#DIV/0!</v>
      </c>
      <c r="H139" s="269" t="s">
        <v>93</v>
      </c>
      <c r="I139" s="269"/>
      <c r="J139" s="269"/>
      <c r="K139" s="269"/>
      <c r="L139" s="269"/>
      <c r="M139" s="269"/>
      <c r="N139" s="52" t="e">
        <f>SUM(K61:K66)/SUM(D38:E39)*1000</f>
        <v>#DIV/0!</v>
      </c>
      <c r="O139" s="50"/>
      <c r="P139" s="50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</row>
    <row r="140" spans="1:35">
      <c r="A140" s="252" t="s">
        <v>209</v>
      </c>
      <c r="B140" s="252"/>
      <c r="C140" s="252"/>
      <c r="D140" s="252"/>
      <c r="E140" s="252"/>
      <c r="F140" s="252"/>
      <c r="G140" s="131">
        <f>SUM(AF37:AF38)-SUM(AE37:AE38)</f>
        <v>0</v>
      </c>
      <c r="H140" s="270" t="s">
        <v>271</v>
      </c>
      <c r="I140" s="271"/>
      <c r="J140" s="271"/>
      <c r="K140" s="271"/>
      <c r="L140" s="271"/>
      <c r="M140" s="271"/>
      <c r="N140" s="135" t="e">
        <f>SUM(E$56:E$57)*1000/SUM(H12:I12)</f>
        <v>#DIV/0!</v>
      </c>
      <c r="O140" s="135" t="e">
        <f>(E56/H12)*1000</f>
        <v>#DIV/0!</v>
      </c>
      <c r="P140" s="136" t="e">
        <f>(E$57/I12)*1000</f>
        <v>#DIV/0!</v>
      </c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</row>
    <row r="141" spans="1:35">
      <c r="A141" s="146"/>
      <c r="B141" s="146"/>
      <c r="C141" s="146"/>
      <c r="D141" s="146"/>
      <c r="E141" s="146"/>
      <c r="F141" s="146"/>
      <c r="G141" s="146"/>
      <c r="H141" s="272" t="s">
        <v>187</v>
      </c>
      <c r="I141" s="273"/>
      <c r="J141" s="273"/>
      <c r="K141" s="273"/>
      <c r="L141" s="273"/>
      <c r="M141" s="273"/>
      <c r="N141" s="131" t="e">
        <f>SUM(F$56:G$57)/SUM(H13:I14)*1000</f>
        <v>#DIV/0!</v>
      </c>
      <c r="O141" s="131" t="e">
        <f>(F56+G56)/(H13+H14)*1000</f>
        <v>#DIV/0!</v>
      </c>
      <c r="P141" s="137" t="e">
        <f>(F$57+G57)/(I13+I14)*1000</f>
        <v>#DIV/0!</v>
      </c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</row>
    <row r="142" spans="1:35">
      <c r="A142" s="146"/>
      <c r="B142" s="146"/>
      <c r="C142" s="146"/>
      <c r="D142" s="146"/>
      <c r="E142" s="146"/>
      <c r="F142" s="146"/>
      <c r="G142" s="146"/>
      <c r="H142" s="272" t="s">
        <v>188</v>
      </c>
      <c r="I142" s="273"/>
      <c r="J142" s="273"/>
      <c r="K142" s="273"/>
      <c r="L142" s="273"/>
      <c r="M142" s="273"/>
      <c r="N142" s="131" t="e">
        <f>SUM(H$56:H$57)/SUM(H15:I15)*1000</f>
        <v>#DIV/0!</v>
      </c>
      <c r="O142" s="131" t="e">
        <f>(H56/H15)*1000</f>
        <v>#DIV/0!</v>
      </c>
      <c r="P142" s="137" t="e">
        <f>(H$57/I15)*1000</f>
        <v>#DIV/0!</v>
      </c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</row>
    <row r="143" spans="1:35">
      <c r="A143" s="146"/>
      <c r="B143" s="146"/>
      <c r="C143" s="146"/>
      <c r="D143" s="146"/>
      <c r="E143" s="146"/>
      <c r="F143" s="146"/>
      <c r="G143" s="146"/>
      <c r="H143" s="272" t="s">
        <v>189</v>
      </c>
      <c r="I143" s="273"/>
      <c r="J143" s="273"/>
      <c r="K143" s="273"/>
      <c r="L143" s="273"/>
      <c r="M143" s="273"/>
      <c r="N143" s="131" t="e">
        <f>SUM(I$56:J$57)/SUM(H16:I17)*1000</f>
        <v>#DIV/0!</v>
      </c>
      <c r="O143" s="131" t="e">
        <f>(I56+J56)/(H16+H17)*1000</f>
        <v>#DIV/0!</v>
      </c>
      <c r="P143" s="137" t="e">
        <f>(I57+J57)/(I16+I17)*1000</f>
        <v>#DIV/0!</v>
      </c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</row>
    <row r="144" spans="1:35">
      <c r="A144" s="146"/>
      <c r="B144" s="146"/>
      <c r="C144" s="146"/>
      <c r="D144" s="146"/>
      <c r="E144" s="146"/>
      <c r="F144" s="146"/>
      <c r="G144" s="146"/>
      <c r="H144" s="272" t="s">
        <v>190</v>
      </c>
      <c r="I144" s="273"/>
      <c r="J144" s="273"/>
      <c r="K144" s="273"/>
      <c r="L144" s="273"/>
      <c r="M144" s="273"/>
      <c r="N144" s="131" t="e">
        <f>SUM(K$56:K$57)/SUM(H18:I18)*1000</f>
        <v>#DIV/0!</v>
      </c>
      <c r="O144" s="131" t="e">
        <f>(K56/H18)*1000</f>
        <v>#DIV/0!</v>
      </c>
      <c r="P144" s="137" t="e">
        <f>(K57/I18)*1000</f>
        <v>#DIV/0!</v>
      </c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</row>
    <row r="145" spans="1:35">
      <c r="A145" s="146"/>
      <c r="B145" s="146"/>
      <c r="C145" s="146"/>
      <c r="D145" s="146"/>
      <c r="E145" s="146"/>
      <c r="F145" s="146"/>
      <c r="G145" s="146"/>
      <c r="H145" s="272" t="s">
        <v>191</v>
      </c>
      <c r="I145" s="273"/>
      <c r="J145" s="273"/>
      <c r="K145" s="273"/>
      <c r="L145" s="273"/>
      <c r="M145" s="273"/>
      <c r="N145" s="131" t="e">
        <f>SUM(L$56:L$57)/SUM(H19:I19)*1000</f>
        <v>#DIV/0!</v>
      </c>
      <c r="O145" s="131" t="e">
        <f>(L56/H19)*1000</f>
        <v>#DIV/0!</v>
      </c>
      <c r="P145" s="137" t="e">
        <f>(L57/I19)*1000</f>
        <v>#DIV/0!</v>
      </c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</row>
    <row r="146" spans="1:35">
      <c r="A146" s="146"/>
      <c r="B146" s="146"/>
      <c r="C146" s="146"/>
      <c r="D146" s="146"/>
      <c r="E146" s="146"/>
      <c r="F146" s="146"/>
      <c r="G146" s="146"/>
      <c r="H146" s="272" t="s">
        <v>192</v>
      </c>
      <c r="I146" s="273"/>
      <c r="J146" s="273"/>
      <c r="K146" s="273"/>
      <c r="L146" s="273"/>
      <c r="M146" s="273"/>
      <c r="N146" s="131" t="e">
        <f>SUM(M$56:M$57)/SUM(H20:I20)*1000</f>
        <v>#DIV/0!</v>
      </c>
      <c r="O146" s="131" t="e">
        <f>(M56/H20)*1000</f>
        <v>#DIV/0!</v>
      </c>
      <c r="P146" s="137" t="e">
        <f>(M57/I20)*1000</f>
        <v>#DIV/0!</v>
      </c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</row>
    <row r="147" spans="1:35">
      <c r="A147" s="146"/>
      <c r="B147" s="146"/>
      <c r="C147" s="146"/>
      <c r="D147" s="146"/>
      <c r="E147" s="146"/>
      <c r="F147" s="146"/>
      <c r="G147" s="146"/>
      <c r="H147" s="272" t="s">
        <v>193</v>
      </c>
      <c r="I147" s="273"/>
      <c r="J147" s="273"/>
      <c r="K147" s="273"/>
      <c r="L147" s="273"/>
      <c r="M147" s="273"/>
      <c r="N147" s="131" t="e">
        <f>SUM(N$56:N$57)/SUM(H21:I21)*1000</f>
        <v>#DIV/0!</v>
      </c>
      <c r="O147" s="131" t="e">
        <f>(N56/H21)*1000</f>
        <v>#DIV/0!</v>
      </c>
      <c r="P147" s="137" t="e">
        <f>(N57/I21)*1000</f>
        <v>#DIV/0!</v>
      </c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</row>
    <row r="148" spans="1:35">
      <c r="A148" s="146"/>
      <c r="B148" s="146"/>
      <c r="C148" s="146"/>
      <c r="D148" s="146"/>
      <c r="E148" s="146"/>
      <c r="F148" s="146"/>
      <c r="G148" s="146"/>
      <c r="H148" s="272" t="s">
        <v>194</v>
      </c>
      <c r="I148" s="273"/>
      <c r="J148" s="273"/>
      <c r="K148" s="273"/>
      <c r="L148" s="273"/>
      <c r="M148" s="273"/>
      <c r="N148" s="131" t="e">
        <f>SUM(O$56:O$57)/SUM(H22:I22)*1000</f>
        <v>#DIV/0!</v>
      </c>
      <c r="O148" s="131" t="e">
        <f>(O56/H22)*1000</f>
        <v>#DIV/0!</v>
      </c>
      <c r="P148" s="137" t="e">
        <f>(O57/I22)*1000</f>
        <v>#DIV/0!</v>
      </c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</row>
    <row r="149" spans="1:35">
      <c r="A149" s="146"/>
      <c r="B149" s="146"/>
      <c r="C149" s="146"/>
      <c r="D149" s="146"/>
      <c r="E149" s="146"/>
      <c r="F149" s="146"/>
      <c r="G149" s="146"/>
      <c r="H149" s="272" t="s">
        <v>195</v>
      </c>
      <c r="I149" s="273"/>
      <c r="J149" s="273"/>
      <c r="K149" s="273"/>
      <c r="L149" s="273"/>
      <c r="M149" s="273"/>
      <c r="N149" s="131" t="e">
        <f>SUM(P$56:P$57)/SUM(H23:I23)*1000</f>
        <v>#DIV/0!</v>
      </c>
      <c r="O149" s="131" t="e">
        <f>(P56/H23)*1000</f>
        <v>#DIV/0!</v>
      </c>
      <c r="P149" s="137" t="e">
        <f>(P57/I23)*1000</f>
        <v>#DIV/0!</v>
      </c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</row>
    <row r="150" spans="1:35">
      <c r="A150" s="146"/>
      <c r="B150" s="146"/>
      <c r="C150" s="146"/>
      <c r="D150" s="146"/>
      <c r="E150" s="146"/>
      <c r="F150" s="146"/>
      <c r="G150" s="146"/>
      <c r="H150" s="272" t="s">
        <v>196</v>
      </c>
      <c r="I150" s="273"/>
      <c r="J150" s="273"/>
      <c r="K150" s="273"/>
      <c r="L150" s="273"/>
      <c r="M150" s="273"/>
      <c r="N150" s="131" t="e">
        <f>SUM(Q$56:Q$57)/SUM(H24:I24)*1000</f>
        <v>#DIV/0!</v>
      </c>
      <c r="O150" s="131" t="e">
        <f>(Q56/H24)*1000</f>
        <v>#DIV/0!</v>
      </c>
      <c r="P150" s="137" t="e">
        <f>(Q57/I24)*1000</f>
        <v>#DIV/0!</v>
      </c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</row>
    <row r="151" spans="1:35">
      <c r="A151" s="146"/>
      <c r="B151" s="146"/>
      <c r="C151" s="146"/>
      <c r="D151" s="146"/>
      <c r="E151" s="146"/>
      <c r="F151" s="146"/>
      <c r="G151" s="146"/>
      <c r="H151" s="272" t="s">
        <v>197</v>
      </c>
      <c r="I151" s="273"/>
      <c r="J151" s="273"/>
      <c r="K151" s="273"/>
      <c r="L151" s="273"/>
      <c r="M151" s="273"/>
      <c r="N151" s="131" t="e">
        <f>SUM(R$56:R$57)/SUM(H25:I25)*1000</f>
        <v>#DIV/0!</v>
      </c>
      <c r="O151" s="131" t="e">
        <f>(R56/H25)*1000</f>
        <v>#DIV/0!</v>
      </c>
      <c r="P151" s="137" t="e">
        <f>(R57/I25)*1000</f>
        <v>#DIV/0!</v>
      </c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</row>
    <row r="152" spans="1:35">
      <c r="A152" s="146"/>
      <c r="B152" s="146"/>
      <c r="C152" s="146"/>
      <c r="D152" s="146"/>
      <c r="E152" s="146"/>
      <c r="F152" s="146"/>
      <c r="G152" s="146"/>
      <c r="H152" s="272" t="s">
        <v>198</v>
      </c>
      <c r="I152" s="273"/>
      <c r="J152" s="273"/>
      <c r="K152" s="273"/>
      <c r="L152" s="273"/>
      <c r="M152" s="273"/>
      <c r="N152" s="131" t="e">
        <f>SUM(S$56:S$57)/SUM(H26:I26)*1000</f>
        <v>#DIV/0!</v>
      </c>
      <c r="O152" s="131" t="e">
        <f>(S56/H26)*1000</f>
        <v>#DIV/0!</v>
      </c>
      <c r="P152" s="137" t="e">
        <f>(S57/I26)*1000</f>
        <v>#DIV/0!</v>
      </c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</row>
    <row r="153" spans="1:35">
      <c r="A153" s="146"/>
      <c r="B153" s="146"/>
      <c r="C153" s="146"/>
      <c r="D153" s="146"/>
      <c r="E153" s="146"/>
      <c r="F153" s="146"/>
      <c r="G153" s="146"/>
      <c r="H153" s="272" t="s">
        <v>199</v>
      </c>
      <c r="I153" s="273"/>
      <c r="J153" s="273"/>
      <c r="K153" s="273"/>
      <c r="L153" s="273"/>
      <c r="M153" s="273"/>
      <c r="N153" s="131" t="e">
        <f>SUM(T$56:T$57)/SUM(H27:I27)*1000</f>
        <v>#DIV/0!</v>
      </c>
      <c r="O153" s="131" t="e">
        <f>(T56/H27)*1000</f>
        <v>#DIV/0!</v>
      </c>
      <c r="P153" s="137" t="e">
        <f>(T57/I27)*1000</f>
        <v>#DIV/0!</v>
      </c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</row>
    <row r="154" spans="1:35">
      <c r="A154" s="146"/>
      <c r="B154" s="146"/>
      <c r="C154" s="146"/>
      <c r="D154" s="146"/>
      <c r="E154" s="146"/>
      <c r="F154" s="146"/>
      <c r="G154" s="146"/>
      <c r="H154" s="272" t="s">
        <v>200</v>
      </c>
      <c r="I154" s="273"/>
      <c r="J154" s="273"/>
      <c r="K154" s="273"/>
      <c r="L154" s="273"/>
      <c r="M154" s="273"/>
      <c r="N154" s="131" t="e">
        <f>SUM(U$56:U$57)/SUM(H28:I28)*1000</f>
        <v>#DIV/0!</v>
      </c>
      <c r="O154" s="131" t="e">
        <f>(U56/H28)*1000</f>
        <v>#DIV/0!</v>
      </c>
      <c r="P154" s="137" t="e">
        <f>(U57/I28)*1000</f>
        <v>#DIV/0!</v>
      </c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</row>
    <row r="155" spans="1:35">
      <c r="A155" s="146"/>
      <c r="B155" s="146"/>
      <c r="C155" s="146"/>
      <c r="D155" s="146"/>
      <c r="E155" s="146"/>
      <c r="F155" s="146"/>
      <c r="G155" s="146"/>
      <c r="H155" s="272" t="s">
        <v>201</v>
      </c>
      <c r="I155" s="273"/>
      <c r="J155" s="273"/>
      <c r="K155" s="273"/>
      <c r="L155" s="273"/>
      <c r="M155" s="273"/>
      <c r="N155" s="131" t="e">
        <f>SUM(V$56:V$57)/SUM(H29:I29)*1000</f>
        <v>#DIV/0!</v>
      </c>
      <c r="O155" s="131" t="e">
        <f>(V56/H29)*1000</f>
        <v>#DIV/0!</v>
      </c>
      <c r="P155" s="137" t="e">
        <f>(V57/I29)*1000</f>
        <v>#DIV/0!</v>
      </c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</row>
    <row r="156" spans="1:35">
      <c r="A156" s="146"/>
      <c r="B156" s="146"/>
      <c r="C156" s="146"/>
      <c r="D156" s="146"/>
      <c r="E156" s="146"/>
      <c r="F156" s="146"/>
      <c r="G156" s="146"/>
      <c r="H156" s="272" t="s">
        <v>202</v>
      </c>
      <c r="I156" s="273"/>
      <c r="J156" s="273"/>
      <c r="K156" s="273"/>
      <c r="L156" s="273"/>
      <c r="M156" s="273"/>
      <c r="N156" s="131" t="e">
        <f>SUM(W$56:W$57)/SUM(H30:I30)*1000</f>
        <v>#DIV/0!</v>
      </c>
      <c r="O156" s="131" t="e">
        <f>(W56/H30)*1000</f>
        <v>#DIV/0!</v>
      </c>
      <c r="P156" s="137" t="e">
        <f>(W57/I30)*1000</f>
        <v>#DIV/0!</v>
      </c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</row>
    <row r="157" spans="1:35" ht="16.5" thickBot="1">
      <c r="A157" s="146"/>
      <c r="B157" s="146"/>
      <c r="C157" s="146"/>
      <c r="D157" s="146"/>
      <c r="E157" s="146"/>
      <c r="F157" s="146"/>
      <c r="G157" s="146"/>
      <c r="H157" s="274" t="s">
        <v>203</v>
      </c>
      <c r="I157" s="275"/>
      <c r="J157" s="275"/>
      <c r="K157" s="275"/>
      <c r="L157" s="275"/>
      <c r="M157" s="275"/>
      <c r="N157" s="138" t="e">
        <f>SUM(X$56:X$57)/SUM(H31:I31)*1000</f>
        <v>#DIV/0!</v>
      </c>
      <c r="O157" s="138" t="e">
        <f>(X56/H31)*1000</f>
        <v>#DIV/0!</v>
      </c>
      <c r="P157" s="139" t="e">
        <f>(X57/I31)*1000</f>
        <v>#DIV/0!</v>
      </c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</row>
    <row r="158" spans="1:35">
      <c r="A158" s="146"/>
      <c r="B158" s="146"/>
      <c r="C158" s="146"/>
      <c r="D158" s="146"/>
      <c r="E158" s="146"/>
      <c r="F158" s="146"/>
      <c r="G158" s="146"/>
      <c r="H158" s="276" t="s">
        <v>210</v>
      </c>
      <c r="I158" s="277"/>
      <c r="J158" s="277"/>
      <c r="K158" s="277"/>
      <c r="L158" s="277"/>
      <c r="M158" s="278"/>
      <c r="N158" s="53" t="s">
        <v>205</v>
      </c>
      <c r="O158" s="53" t="s">
        <v>206</v>
      </c>
      <c r="P158" s="53" t="s">
        <v>207</v>
      </c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</row>
    <row r="159" spans="1:35" ht="19.5" customHeight="1">
      <c r="A159" s="146"/>
      <c r="B159" s="146"/>
      <c r="C159" s="146"/>
      <c r="D159" s="146"/>
      <c r="E159" s="146"/>
      <c r="F159" s="146"/>
      <c r="G159" s="146"/>
      <c r="H159" s="273" t="s">
        <v>208</v>
      </c>
      <c r="I159" s="273"/>
      <c r="J159" s="273"/>
      <c r="K159" s="273"/>
      <c r="L159" s="273"/>
      <c r="M159" s="273"/>
      <c r="N159" s="131" t="e">
        <f>SUM(C$61:C$66)/SUM($C$56:$E$57)%</f>
        <v>#DIV/0!</v>
      </c>
      <c r="O159" s="131" t="e">
        <f>SUM(C$61:C$62,C$64:C$65)/SUM($C$56:$D$57)%</f>
        <v>#DIV/0!</v>
      </c>
      <c r="P159" s="131" t="e">
        <f>SUM(C$61+C$64)/SUM($C$56:$C$57)%</f>
        <v>#DIV/0!</v>
      </c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</row>
    <row r="160" spans="1:35">
      <c r="A160" s="146"/>
      <c r="B160" s="146"/>
      <c r="C160" s="146"/>
      <c r="D160" s="146"/>
      <c r="E160" s="146"/>
      <c r="F160" s="146"/>
      <c r="G160" s="146"/>
      <c r="H160" s="273" t="s">
        <v>211</v>
      </c>
      <c r="I160" s="273"/>
      <c r="J160" s="273"/>
      <c r="K160" s="273"/>
      <c r="L160" s="273"/>
      <c r="M160" s="273"/>
      <c r="N160" s="131" t="e">
        <f>SUM(D$61:D$66)/SUM($C$56:$E$57)%</f>
        <v>#DIV/0!</v>
      </c>
      <c r="O160" s="131" t="e">
        <f>SUM(D$61:D$62,D$64:D$65)/SUM($C$56:$D$57)%</f>
        <v>#DIV/0!</v>
      </c>
      <c r="P160" s="131" t="e">
        <f>SUM(D$61+D$64)/SUM($C$56:$C$57)%</f>
        <v>#DIV/0!</v>
      </c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</row>
    <row r="161" spans="1:35">
      <c r="A161" s="146"/>
      <c r="B161" s="146"/>
      <c r="C161" s="146"/>
      <c r="D161" s="146"/>
      <c r="E161" s="146"/>
      <c r="F161" s="146"/>
      <c r="G161" s="146"/>
      <c r="H161" s="273" t="s">
        <v>212</v>
      </c>
      <c r="I161" s="273"/>
      <c r="J161" s="273"/>
      <c r="K161" s="273"/>
      <c r="L161" s="273"/>
      <c r="M161" s="273"/>
      <c r="N161" s="131" t="e">
        <f>SUM(E$61:E$66)/SUM($C$56:$E$57)%</f>
        <v>#DIV/0!</v>
      </c>
      <c r="O161" s="131" t="e">
        <f>SUM(E$61:E$62,E$64:E$65)/SUM($C$56:$D$57)%</f>
        <v>#DIV/0!</v>
      </c>
      <c r="P161" s="131" t="e">
        <f>SUM(E$61+E$64)/SUM($C$56:$C$57)%</f>
        <v>#DIV/0!</v>
      </c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</row>
    <row r="162" spans="1:35">
      <c r="A162" s="146"/>
      <c r="B162" s="146"/>
      <c r="C162" s="146"/>
      <c r="D162" s="146"/>
      <c r="E162" s="146"/>
      <c r="F162" s="146"/>
      <c r="G162" s="146"/>
      <c r="H162" s="273" t="s">
        <v>213</v>
      </c>
      <c r="I162" s="273"/>
      <c r="J162" s="273"/>
      <c r="K162" s="273"/>
      <c r="L162" s="273"/>
      <c r="M162" s="273"/>
      <c r="N162" s="131" t="e">
        <f>SUM(F$61:F$66)/SUM($C$56:$E$57)%</f>
        <v>#DIV/0!</v>
      </c>
      <c r="O162" s="131" t="e">
        <f>SUM(F$61:F$62,F$64:F$65)/SUM($C$56:$D$57)%</f>
        <v>#DIV/0!</v>
      </c>
      <c r="P162" s="131" t="e">
        <f>SUM(F$61+F$64)/SUM($C$56:$C$57)%</f>
        <v>#DIV/0!</v>
      </c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</row>
    <row r="163" spans="1:35">
      <c r="A163" s="146"/>
      <c r="B163" s="146"/>
      <c r="C163" s="146"/>
      <c r="D163" s="146"/>
      <c r="E163" s="146"/>
      <c r="F163" s="146"/>
      <c r="G163" s="146"/>
      <c r="H163" s="273" t="s">
        <v>214</v>
      </c>
      <c r="I163" s="273"/>
      <c r="J163" s="273"/>
      <c r="K163" s="273"/>
      <c r="L163" s="273"/>
      <c r="M163" s="273"/>
      <c r="N163" s="131" t="e">
        <f>SUM(G$61:G$66)/SUM($C$56:$E$57)%</f>
        <v>#DIV/0!</v>
      </c>
      <c r="O163" s="131" t="e">
        <f>SUM(G$61:G$62,G$64:G$65)/SUM($C$56:$D$57)%</f>
        <v>#DIV/0!</v>
      </c>
      <c r="P163" s="131" t="e">
        <f>SUM(G$61+G$64)/SUM($C$56:$C$57)%</f>
        <v>#DIV/0!</v>
      </c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</row>
    <row r="164" spans="1:35">
      <c r="A164" s="146"/>
      <c r="B164" s="146"/>
      <c r="C164" s="146"/>
      <c r="D164" s="146"/>
      <c r="E164" s="146"/>
      <c r="F164" s="146"/>
      <c r="G164" s="146"/>
      <c r="H164" s="273" t="s">
        <v>215</v>
      </c>
      <c r="I164" s="273"/>
      <c r="J164" s="273"/>
      <c r="K164" s="273"/>
      <c r="L164" s="273"/>
      <c r="M164" s="273"/>
      <c r="N164" s="131" t="e">
        <f>SUM(H$61:H$66)/SUM($C$56:$E$57)%</f>
        <v>#DIV/0!</v>
      </c>
      <c r="O164" s="131" t="e">
        <f>SUM(H$61:H$62,H$64:H$65)/SUM($C$56:$D$57)%</f>
        <v>#DIV/0!</v>
      </c>
      <c r="P164" s="131" t="e">
        <f>SUM(H$61+H$64)/SUM($C$56:$C$57)%</f>
        <v>#DIV/0!</v>
      </c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</row>
    <row r="165" spans="1:35">
      <c r="A165" s="146"/>
      <c r="B165" s="146"/>
      <c r="C165" s="146"/>
      <c r="D165" s="146"/>
      <c r="E165" s="146"/>
      <c r="F165" s="146"/>
      <c r="G165" s="146"/>
      <c r="H165" s="273" t="s">
        <v>216</v>
      </c>
      <c r="I165" s="273"/>
      <c r="J165" s="273"/>
      <c r="K165" s="273"/>
      <c r="L165" s="273"/>
      <c r="M165" s="273"/>
      <c r="N165" s="131" t="e">
        <f>SUM(I$61:I$66)/SUM($C$56:$E$57)%</f>
        <v>#DIV/0!</v>
      </c>
      <c r="O165" s="131" t="e">
        <f>SUM(I$61:I$62,I$64:I$65)/SUM($C$56:$D$57)%</f>
        <v>#DIV/0!</v>
      </c>
      <c r="P165" s="131" t="e">
        <f>SUM(I$61+I$64)/SUM($C$56:$C$57)%</f>
        <v>#DIV/0!</v>
      </c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</row>
    <row r="166" spans="1:35">
      <c r="A166" s="146"/>
      <c r="B166" s="146"/>
      <c r="C166" s="146"/>
      <c r="D166" s="146"/>
      <c r="E166" s="146"/>
      <c r="F166" s="146"/>
      <c r="G166" s="146"/>
      <c r="H166" s="273" t="s">
        <v>217</v>
      </c>
      <c r="I166" s="273"/>
      <c r="J166" s="273"/>
      <c r="K166" s="273"/>
      <c r="L166" s="273"/>
      <c r="M166" s="273"/>
      <c r="N166" s="131" t="e">
        <f>SUM(J$61:J$66)/SUM($C$56:$E$57)%</f>
        <v>#DIV/0!</v>
      </c>
      <c r="O166" s="131" t="e">
        <f>SUM(J$61:J$62,J$64:J$65)/SUM($C$56:$D$57)%</f>
        <v>#DIV/0!</v>
      </c>
      <c r="P166" s="131" t="e">
        <f>SUM(J$61+J$64)/SUM($C$56:$C$57)%</f>
        <v>#DIV/0!</v>
      </c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</row>
    <row r="167" spans="1:35">
      <c r="A167" s="146"/>
      <c r="B167" s="146"/>
      <c r="C167" s="146"/>
      <c r="D167" s="146"/>
      <c r="E167" s="146"/>
      <c r="F167" s="146"/>
      <c r="G167" s="146"/>
      <c r="H167" s="273" t="s">
        <v>218</v>
      </c>
      <c r="I167" s="273"/>
      <c r="J167" s="273"/>
      <c r="K167" s="273"/>
      <c r="L167" s="273"/>
      <c r="M167" s="273"/>
      <c r="N167" s="131" t="e">
        <f>SUM(K$61:K$66)/SUM($C$56:$E$57)%</f>
        <v>#DIV/0!</v>
      </c>
      <c r="O167" s="131" t="e">
        <f>SUM(K$61:K$62,K$64:K$65)/SUM($C$56:$D$57)%</f>
        <v>#DIV/0!</v>
      </c>
      <c r="P167" s="131" t="e">
        <f>SUM(K$61+K$64)/SUM($C$56:$C$57)%</f>
        <v>#DIV/0!</v>
      </c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</row>
    <row r="168" spans="1:3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</row>
    <row r="169" spans="1:3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</row>
    <row r="170" spans="1:3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</row>
    <row r="171" spans="1:3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</row>
    <row r="172" spans="1:3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</row>
    <row r="173" spans="1:3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</row>
    <row r="174" spans="1:3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</row>
    <row r="175" spans="1:3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</row>
    <row r="176" spans="1:3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</row>
    <row r="177" spans="1:3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</row>
    <row r="178" spans="1:3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</row>
    <row r="179" spans="1:3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</row>
  </sheetData>
  <sheetProtection algorithmName="SHA-512" hashValue="1LP86bgYQQudbhHLF9EzjKwVaRdtTx6JYk35x6HzkpBNt/J7qGFywzcQ6qCOYbadPpQp+7ggzv3J54NfXhPMXw==" saltValue="MJuAQ6AehuZ2p5EDexBREQ==" spinCount="100000" sheet="1" objects="1" scenarios="1"/>
  <protectedRanges>
    <protectedRange password="CE28" sqref="D11:D14 D24:D31 G11:G14 G24:G31" name="Range2_1"/>
    <protectedRange password="CE28" sqref="F63:G63 F65:G66 I63 I65:I66" name="Range7"/>
  </protectedRanges>
  <mergeCells count="195">
    <mergeCell ref="N111:N112"/>
    <mergeCell ref="O111:O112"/>
    <mergeCell ref="H148:M148"/>
    <mergeCell ref="H149:M149"/>
    <mergeCell ref="H144:M144"/>
    <mergeCell ref="H162:M162"/>
    <mergeCell ref="H163:M163"/>
    <mergeCell ref="H164:M164"/>
    <mergeCell ref="H165:M165"/>
    <mergeCell ref="H141:M141"/>
    <mergeCell ref="H142:M142"/>
    <mergeCell ref="H143:M143"/>
    <mergeCell ref="H167:M167"/>
    <mergeCell ref="H166:M166"/>
    <mergeCell ref="H156:M156"/>
    <mergeCell ref="H157:M157"/>
    <mergeCell ref="H158:M158"/>
    <mergeCell ref="H159:M159"/>
    <mergeCell ref="H160:M160"/>
    <mergeCell ref="H161:M161"/>
    <mergeCell ref="H150:M150"/>
    <mergeCell ref="H151:M151"/>
    <mergeCell ref="H152:M152"/>
    <mergeCell ref="H153:M153"/>
    <mergeCell ref="H154:M154"/>
    <mergeCell ref="H155:M155"/>
    <mergeCell ref="A138:F138"/>
    <mergeCell ref="H138:M138"/>
    <mergeCell ref="A139:F139"/>
    <mergeCell ref="H139:M139"/>
    <mergeCell ref="H140:M140"/>
    <mergeCell ref="H147:M147"/>
    <mergeCell ref="A140:F140"/>
    <mergeCell ref="A135:F135"/>
    <mergeCell ref="H135:M135"/>
    <mergeCell ref="A136:F136"/>
    <mergeCell ref="H136:M136"/>
    <mergeCell ref="A137:F137"/>
    <mergeCell ref="H137:M137"/>
    <mergeCell ref="H145:M145"/>
    <mergeCell ref="H146:M146"/>
    <mergeCell ref="A132:F132"/>
    <mergeCell ref="H132:M132"/>
    <mergeCell ref="A133:F133"/>
    <mergeCell ref="H133:M133"/>
    <mergeCell ref="A134:F134"/>
    <mergeCell ref="H134:M134"/>
    <mergeCell ref="A129:F129"/>
    <mergeCell ref="A130:F130"/>
    <mergeCell ref="A131:F131"/>
    <mergeCell ref="H131:M131"/>
    <mergeCell ref="A126:F126"/>
    <mergeCell ref="H126:M126"/>
    <mergeCell ref="A127:F127"/>
    <mergeCell ref="H127:M127"/>
    <mergeCell ref="A128:F128"/>
    <mergeCell ref="H128:M128"/>
    <mergeCell ref="H129:M129"/>
    <mergeCell ref="H130:P130"/>
    <mergeCell ref="A123:F123"/>
    <mergeCell ref="H123:M123"/>
    <mergeCell ref="A124:F124"/>
    <mergeCell ref="H124:M124"/>
    <mergeCell ref="A125:F125"/>
    <mergeCell ref="H125:M125"/>
    <mergeCell ref="A120:F120"/>
    <mergeCell ref="A121:F121"/>
    <mergeCell ref="H121:M121"/>
    <mergeCell ref="A122:F122"/>
    <mergeCell ref="H122:M122"/>
    <mergeCell ref="H119:P120"/>
    <mergeCell ref="A117:F117"/>
    <mergeCell ref="H117:M117"/>
    <mergeCell ref="A118:F118"/>
    <mergeCell ref="H118:M118"/>
    <mergeCell ref="A119:F119"/>
    <mergeCell ref="A114:F114"/>
    <mergeCell ref="H114:M114"/>
    <mergeCell ref="A115:F115"/>
    <mergeCell ref="H115:M115"/>
    <mergeCell ref="A116:F116"/>
    <mergeCell ref="H116:M116"/>
    <mergeCell ref="A110:F110"/>
    <mergeCell ref="H110:M110"/>
    <mergeCell ref="A111:F111"/>
    <mergeCell ref="A113:F113"/>
    <mergeCell ref="H113:M113"/>
    <mergeCell ref="A107:F107"/>
    <mergeCell ref="H107:M107"/>
    <mergeCell ref="A108:F108"/>
    <mergeCell ref="H108:M108"/>
    <mergeCell ref="A109:F109"/>
    <mergeCell ref="H109:M109"/>
    <mergeCell ref="A112:F112"/>
    <mergeCell ref="H111:M112"/>
    <mergeCell ref="A104:F104"/>
    <mergeCell ref="H104:M104"/>
    <mergeCell ref="A105:F105"/>
    <mergeCell ref="H105:M105"/>
    <mergeCell ref="A106:F106"/>
    <mergeCell ref="H106:M106"/>
    <mergeCell ref="A96:E96"/>
    <mergeCell ref="H96:L96"/>
    <mergeCell ref="A102:F102"/>
    <mergeCell ref="H102:M102"/>
    <mergeCell ref="A103:F103"/>
    <mergeCell ref="H103:M103"/>
    <mergeCell ref="H97:L97"/>
    <mergeCell ref="A93:E93"/>
    <mergeCell ref="H93:L93"/>
    <mergeCell ref="A94:E94"/>
    <mergeCell ref="H94:L94"/>
    <mergeCell ref="A95:E95"/>
    <mergeCell ref="H95:L95"/>
    <mergeCell ref="A90:E90"/>
    <mergeCell ref="H90:L90"/>
    <mergeCell ref="A91:E91"/>
    <mergeCell ref="H91:L91"/>
    <mergeCell ref="A92:E92"/>
    <mergeCell ref="H92:L92"/>
    <mergeCell ref="A68:K68"/>
    <mergeCell ref="A87:E87"/>
    <mergeCell ref="H87:L87"/>
    <mergeCell ref="A88:E88"/>
    <mergeCell ref="H88:L88"/>
    <mergeCell ref="A89:E89"/>
    <mergeCell ref="H89:L89"/>
    <mergeCell ref="A70:A74"/>
    <mergeCell ref="A75:A79"/>
    <mergeCell ref="A81:N83"/>
    <mergeCell ref="A85:E85"/>
    <mergeCell ref="H85:L85"/>
    <mergeCell ref="A86:E86"/>
    <mergeCell ref="H86:L86"/>
    <mergeCell ref="A56:A57"/>
    <mergeCell ref="A59:K59"/>
    <mergeCell ref="A61:A63"/>
    <mergeCell ref="A64:A66"/>
    <mergeCell ref="Y42:Z42"/>
    <mergeCell ref="A50:F50"/>
    <mergeCell ref="A52:A53"/>
    <mergeCell ref="L42:M42"/>
    <mergeCell ref="N42:O42"/>
    <mergeCell ref="P42:Q42"/>
    <mergeCell ref="R42:T42"/>
    <mergeCell ref="U42:V42"/>
    <mergeCell ref="W42:X42"/>
    <mergeCell ref="H42:I42"/>
    <mergeCell ref="J42:K42"/>
    <mergeCell ref="D42:E42"/>
    <mergeCell ref="F42:G42"/>
    <mergeCell ref="A54:A55"/>
    <mergeCell ref="S43:T43"/>
    <mergeCell ref="S44:T44"/>
    <mergeCell ref="S45:T45"/>
    <mergeCell ref="S46:T46"/>
    <mergeCell ref="S47:T47"/>
    <mergeCell ref="U35:X35"/>
    <mergeCell ref="Y35:Z36"/>
    <mergeCell ref="AA35:AB36"/>
    <mergeCell ref="AD35:AF35"/>
    <mergeCell ref="F36:G36"/>
    <mergeCell ref="H36:I36"/>
    <mergeCell ref="J36:K36"/>
    <mergeCell ref="L36:L37"/>
    <mergeCell ref="M36:M37"/>
    <mergeCell ref="N36:N37"/>
    <mergeCell ref="S36:S37"/>
    <mergeCell ref="T36:T37"/>
    <mergeCell ref="U36:U37"/>
    <mergeCell ref="V36:X36"/>
    <mergeCell ref="AB42:AC42"/>
    <mergeCell ref="AE42:AF42"/>
    <mergeCell ref="AH42:AI42"/>
    <mergeCell ref="P111:P112"/>
    <mergeCell ref="A2:C2"/>
    <mergeCell ref="A7:J7"/>
    <mergeCell ref="B8:D8"/>
    <mergeCell ref="E8:G8"/>
    <mergeCell ref="H8:J8"/>
    <mergeCell ref="C9:D9"/>
    <mergeCell ref="F9:G9"/>
    <mergeCell ref="I9:J9"/>
    <mergeCell ref="A34:K34"/>
    <mergeCell ref="A35:A37"/>
    <mergeCell ref="B35:C36"/>
    <mergeCell ref="D35:E36"/>
    <mergeCell ref="F35:K35"/>
    <mergeCell ref="L35:T35"/>
    <mergeCell ref="O36:O37"/>
    <mergeCell ref="P36:P37"/>
    <mergeCell ref="Q36:Q37"/>
    <mergeCell ref="R36:R37"/>
    <mergeCell ref="A41:E41"/>
    <mergeCell ref="B42:C42"/>
  </mergeCells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5057" r:id="rId4" name="Option Button 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8" r:id="rId5" name="Option Button 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9" r:id="rId6" name="Option Button 3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0" r:id="rId7" name="Option Button 4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1" r:id="rId8" name="Option Button 5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2" r:id="rId9" name="Option Button 6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3" r:id="rId10" name="Option Button 7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4" r:id="rId11" name="Option Button 8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5" r:id="rId12" name="Option Button 9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6" r:id="rId13" name="Option Button 10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7" r:id="rId14" name="Option Button 1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8" r:id="rId15" name="Option Button 1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9" r:id="rId16" name="Option Button 13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0" r:id="rId17" name="Option Button 14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1" r:id="rId18" name="Option Button 15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2" r:id="rId19" name="Option Button 16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3" r:id="rId20" name="Option Button 17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4" r:id="rId21" name="Option Button 18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5" r:id="rId22" name="Option Button 19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6" r:id="rId23" name="Option Button 20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7" r:id="rId24" name="Option Button 2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I179"/>
  <sheetViews>
    <sheetView rightToLeft="1" topLeftCell="A115" zoomScale="96" zoomScaleNormal="96" workbookViewId="0">
      <selection sqref="A1:XFD1048576"/>
    </sheetView>
  </sheetViews>
  <sheetFormatPr defaultColWidth="9" defaultRowHeight="15.75"/>
  <cols>
    <col min="1" max="1" width="15" style="40" customWidth="1"/>
    <col min="2" max="2" width="12.140625" style="40" customWidth="1"/>
    <col min="3" max="3" width="18.7109375" style="40" customWidth="1"/>
    <col min="4" max="4" width="12.42578125" style="40" customWidth="1"/>
    <col min="5" max="5" width="8.7109375" style="40" customWidth="1"/>
    <col min="6" max="6" width="8.140625" style="40" customWidth="1"/>
    <col min="7" max="7" width="10.28515625" style="40" customWidth="1"/>
    <col min="8" max="8" width="8.42578125" style="40" customWidth="1"/>
    <col min="9" max="9" width="9.140625" style="40" customWidth="1"/>
    <col min="10" max="10" width="10" style="40" customWidth="1"/>
    <col min="11" max="11" width="8.42578125" style="40" customWidth="1"/>
    <col min="12" max="12" width="18.7109375" style="40" customWidth="1"/>
    <col min="13" max="13" width="8.7109375" style="40" customWidth="1"/>
    <col min="14" max="14" width="10" style="40" customWidth="1"/>
    <col min="15" max="15" width="9.7109375" style="40" customWidth="1"/>
    <col min="16" max="16" width="10.140625" style="40" customWidth="1"/>
    <col min="17" max="17" width="9" style="40"/>
    <col min="18" max="18" width="8.140625" style="40" customWidth="1"/>
    <col min="19" max="28" width="9" style="40"/>
    <col min="29" max="29" width="7.5703125" style="40" customWidth="1"/>
    <col min="30" max="16384" width="9" style="40"/>
  </cols>
  <sheetData>
    <row r="1" spans="1:35" ht="16.5" thickBot="1">
      <c r="A1" s="63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</row>
    <row r="2" spans="1:35" ht="16.5" thickBot="1">
      <c r="A2" s="174" t="s">
        <v>0</v>
      </c>
      <c r="B2" s="175"/>
      <c r="C2" s="176"/>
      <c r="D2" s="146"/>
      <c r="E2" s="146"/>
      <c r="F2" s="54" t="s">
        <v>1</v>
      </c>
      <c r="G2" s="54"/>
      <c r="H2" s="54"/>
      <c r="I2" s="54"/>
      <c r="J2" s="54"/>
      <c r="K2" s="54"/>
      <c r="L2" s="54"/>
      <c r="M2" s="54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</row>
    <row r="3" spans="1:35" ht="57.75" customHeight="1">
      <c r="A3" s="3" t="s">
        <v>2</v>
      </c>
      <c r="B3" s="22" t="s">
        <v>3</v>
      </c>
      <c r="C3" s="23" t="s">
        <v>4</v>
      </c>
      <c r="D3" s="146"/>
      <c r="E3" s="55"/>
      <c r="F3" s="54"/>
      <c r="G3" s="54"/>
      <c r="H3" s="54"/>
      <c r="I3" s="54"/>
      <c r="J3" s="54"/>
      <c r="K3" s="54"/>
      <c r="L3" s="54"/>
      <c r="M3" s="54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</row>
    <row r="4" spans="1:35">
      <c r="A4" s="20" t="s">
        <v>5</v>
      </c>
      <c r="B4" s="158"/>
      <c r="C4" s="158"/>
      <c r="D4" s="146"/>
      <c r="E4" s="55"/>
      <c r="F4" s="54"/>
      <c r="G4" s="54"/>
      <c r="H4" s="54"/>
      <c r="I4" s="54"/>
      <c r="J4" s="54"/>
      <c r="K4" s="54"/>
      <c r="L4" s="54"/>
      <c r="M4" s="54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</row>
    <row r="5" spans="1:35" ht="16.5" thickBot="1">
      <c r="A5" s="4" t="s">
        <v>6</v>
      </c>
      <c r="B5" s="158"/>
      <c r="C5" s="158"/>
      <c r="D5" s="146"/>
      <c r="E5" s="146"/>
      <c r="F5" s="54"/>
      <c r="G5" s="54"/>
      <c r="H5" s="54"/>
      <c r="I5" s="54"/>
      <c r="J5" s="54"/>
      <c r="K5" s="54"/>
      <c r="L5" s="54"/>
      <c r="M5" s="54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</row>
    <row r="6" spans="1:35" ht="12" customHeight="1" thickBo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</row>
    <row r="7" spans="1:35" ht="32.25" customHeight="1" thickBot="1">
      <c r="A7" s="177" t="s">
        <v>7</v>
      </c>
      <c r="B7" s="178"/>
      <c r="C7" s="178"/>
      <c r="D7" s="178"/>
      <c r="E7" s="178"/>
      <c r="F7" s="178"/>
      <c r="G7" s="178"/>
      <c r="H7" s="178"/>
      <c r="I7" s="178"/>
      <c r="J7" s="179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</row>
    <row r="8" spans="1:35">
      <c r="A8" s="5" t="s">
        <v>8</v>
      </c>
      <c r="B8" s="180" t="s">
        <v>5</v>
      </c>
      <c r="C8" s="181"/>
      <c r="D8" s="182"/>
      <c r="E8" s="180" t="s">
        <v>6</v>
      </c>
      <c r="F8" s="181"/>
      <c r="G8" s="182"/>
      <c r="H8" s="180" t="s">
        <v>9</v>
      </c>
      <c r="I8" s="181"/>
      <c r="J8" s="183"/>
      <c r="K8" s="146"/>
      <c r="L8" s="55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</row>
    <row r="9" spans="1:35" ht="16.5" thickBot="1">
      <c r="A9" s="6" t="s">
        <v>10</v>
      </c>
      <c r="B9" s="7" t="s">
        <v>11</v>
      </c>
      <c r="C9" s="184" t="s">
        <v>12</v>
      </c>
      <c r="D9" s="185"/>
      <c r="E9" s="7" t="s">
        <v>11</v>
      </c>
      <c r="F9" s="184" t="s">
        <v>12</v>
      </c>
      <c r="G9" s="185"/>
      <c r="H9" s="7" t="s">
        <v>11</v>
      </c>
      <c r="I9" s="184" t="s">
        <v>12</v>
      </c>
      <c r="J9" s="186"/>
      <c r="K9" s="55"/>
      <c r="L9" s="55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</row>
    <row r="10" spans="1:35">
      <c r="A10" s="39" t="s">
        <v>263</v>
      </c>
      <c r="B10" s="158"/>
      <c r="C10" s="158"/>
      <c r="D10" s="91"/>
      <c r="E10" s="158"/>
      <c r="F10" s="158"/>
      <c r="G10" s="91"/>
      <c r="H10" s="111">
        <f>B10+E10</f>
        <v>0</v>
      </c>
      <c r="I10" s="110">
        <f t="shared" ref="H10:J31" si="0">C10+F10</f>
        <v>0</v>
      </c>
      <c r="J10" s="112"/>
      <c r="K10" s="146"/>
      <c r="L10" s="55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</row>
    <row r="11" spans="1:35">
      <c r="A11" s="39" t="s">
        <v>186</v>
      </c>
      <c r="B11" s="158"/>
      <c r="C11" s="158"/>
      <c r="D11" s="8"/>
      <c r="E11" s="158"/>
      <c r="F11" s="158"/>
      <c r="G11" s="8"/>
      <c r="H11" s="113">
        <f t="shared" si="0"/>
        <v>0</v>
      </c>
      <c r="I11" s="113">
        <f t="shared" si="0"/>
        <v>0</v>
      </c>
      <c r="J11" s="114"/>
      <c r="K11" s="146"/>
      <c r="L11" s="146"/>
      <c r="M11" s="55"/>
      <c r="N11" s="55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</row>
    <row r="12" spans="1:35">
      <c r="A12" s="11" t="s">
        <v>269</v>
      </c>
      <c r="B12" s="158"/>
      <c r="C12" s="158"/>
      <c r="D12" s="8"/>
      <c r="E12" s="158"/>
      <c r="F12" s="158"/>
      <c r="G12" s="8"/>
      <c r="H12" s="113">
        <f t="shared" si="0"/>
        <v>0</v>
      </c>
      <c r="I12" s="113">
        <f t="shared" si="0"/>
        <v>0</v>
      </c>
      <c r="J12" s="114"/>
      <c r="K12" s="146"/>
      <c r="L12" s="146"/>
      <c r="M12" s="55"/>
      <c r="N12" s="55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</row>
    <row r="13" spans="1:35">
      <c r="A13" s="11" t="s">
        <v>264</v>
      </c>
      <c r="B13" s="158"/>
      <c r="C13" s="158"/>
      <c r="D13" s="8"/>
      <c r="E13" s="158"/>
      <c r="F13" s="158"/>
      <c r="G13" s="8"/>
      <c r="H13" s="113">
        <f t="shared" si="0"/>
        <v>0</v>
      </c>
      <c r="I13" s="113">
        <f t="shared" si="0"/>
        <v>0</v>
      </c>
      <c r="J13" s="114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</row>
    <row r="14" spans="1:35">
      <c r="A14" s="11" t="s">
        <v>265</v>
      </c>
      <c r="B14" s="158"/>
      <c r="C14" s="158"/>
      <c r="D14" s="13"/>
      <c r="E14" s="158"/>
      <c r="F14" s="158"/>
      <c r="G14" s="13"/>
      <c r="H14" s="113">
        <f t="shared" si="0"/>
        <v>0</v>
      </c>
      <c r="I14" s="113">
        <f t="shared" si="0"/>
        <v>0</v>
      </c>
      <c r="J14" s="115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</row>
    <row r="15" spans="1:35">
      <c r="A15" s="11" t="s">
        <v>13</v>
      </c>
      <c r="B15" s="158"/>
      <c r="C15" s="158"/>
      <c r="D15" s="159"/>
      <c r="E15" s="158"/>
      <c r="F15" s="158"/>
      <c r="G15" s="159"/>
      <c r="H15" s="113">
        <f t="shared" si="0"/>
        <v>0</v>
      </c>
      <c r="I15" s="113">
        <f t="shared" si="0"/>
        <v>0</v>
      </c>
      <c r="J15" s="116">
        <f>D15+G15</f>
        <v>0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</row>
    <row r="16" spans="1:35">
      <c r="A16" s="11" t="s">
        <v>220</v>
      </c>
      <c r="B16" s="158"/>
      <c r="C16" s="158"/>
      <c r="D16" s="159"/>
      <c r="E16" s="158"/>
      <c r="F16" s="158"/>
      <c r="G16" s="159"/>
      <c r="H16" s="113">
        <f t="shared" si="0"/>
        <v>0</v>
      </c>
      <c r="I16" s="113">
        <f t="shared" si="0"/>
        <v>0</v>
      </c>
      <c r="J16" s="116">
        <f t="shared" si="0"/>
        <v>0</v>
      </c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</row>
    <row r="17" spans="1:35">
      <c r="A17" s="11" t="s">
        <v>221</v>
      </c>
      <c r="B17" s="158"/>
      <c r="C17" s="158"/>
      <c r="D17" s="159"/>
      <c r="E17" s="158"/>
      <c r="F17" s="158"/>
      <c r="G17" s="159"/>
      <c r="H17" s="113">
        <f t="shared" si="0"/>
        <v>0</v>
      </c>
      <c r="I17" s="113">
        <f t="shared" si="0"/>
        <v>0</v>
      </c>
      <c r="J17" s="116">
        <f t="shared" si="0"/>
        <v>0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</row>
    <row r="18" spans="1:35">
      <c r="A18" s="11" t="s">
        <v>14</v>
      </c>
      <c r="B18" s="158"/>
      <c r="C18" s="158"/>
      <c r="D18" s="159"/>
      <c r="E18" s="158"/>
      <c r="F18" s="158"/>
      <c r="G18" s="159"/>
      <c r="H18" s="113">
        <f t="shared" si="0"/>
        <v>0</v>
      </c>
      <c r="I18" s="113">
        <f t="shared" si="0"/>
        <v>0</v>
      </c>
      <c r="J18" s="116">
        <f t="shared" si="0"/>
        <v>0</v>
      </c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</row>
    <row r="19" spans="1:35">
      <c r="A19" s="11" t="s">
        <v>15</v>
      </c>
      <c r="B19" s="158"/>
      <c r="C19" s="158"/>
      <c r="D19" s="159"/>
      <c r="E19" s="158"/>
      <c r="F19" s="158"/>
      <c r="G19" s="159"/>
      <c r="H19" s="113">
        <f t="shared" si="0"/>
        <v>0</v>
      </c>
      <c r="I19" s="113">
        <f t="shared" si="0"/>
        <v>0</v>
      </c>
      <c r="J19" s="116">
        <f t="shared" si="0"/>
        <v>0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</row>
    <row r="20" spans="1:35">
      <c r="A20" s="11" t="s">
        <v>16</v>
      </c>
      <c r="B20" s="158"/>
      <c r="C20" s="158"/>
      <c r="D20" s="159"/>
      <c r="E20" s="158"/>
      <c r="F20" s="158"/>
      <c r="G20" s="159"/>
      <c r="H20" s="113">
        <f t="shared" si="0"/>
        <v>0</v>
      </c>
      <c r="I20" s="113">
        <f t="shared" si="0"/>
        <v>0</v>
      </c>
      <c r="J20" s="116">
        <f t="shared" si="0"/>
        <v>0</v>
      </c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</row>
    <row r="21" spans="1:35">
      <c r="A21" s="11" t="s">
        <v>17</v>
      </c>
      <c r="B21" s="158"/>
      <c r="C21" s="158"/>
      <c r="D21" s="159"/>
      <c r="E21" s="158"/>
      <c r="F21" s="158"/>
      <c r="G21" s="159"/>
      <c r="H21" s="113">
        <f t="shared" si="0"/>
        <v>0</v>
      </c>
      <c r="I21" s="113">
        <f t="shared" si="0"/>
        <v>0</v>
      </c>
      <c r="J21" s="116">
        <f t="shared" si="0"/>
        <v>0</v>
      </c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</row>
    <row r="22" spans="1:35">
      <c r="A22" s="11" t="s">
        <v>18</v>
      </c>
      <c r="B22" s="158"/>
      <c r="C22" s="158"/>
      <c r="D22" s="159"/>
      <c r="E22" s="158"/>
      <c r="F22" s="158"/>
      <c r="G22" s="159"/>
      <c r="H22" s="113">
        <f t="shared" si="0"/>
        <v>0</v>
      </c>
      <c r="I22" s="113">
        <f t="shared" si="0"/>
        <v>0</v>
      </c>
      <c r="J22" s="116">
        <f t="shared" si="0"/>
        <v>0</v>
      </c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</row>
    <row r="23" spans="1:35">
      <c r="A23" s="11" t="s">
        <v>19</v>
      </c>
      <c r="B23" s="158"/>
      <c r="C23" s="158"/>
      <c r="D23" s="159"/>
      <c r="E23" s="158"/>
      <c r="F23" s="158"/>
      <c r="G23" s="159"/>
      <c r="H23" s="113">
        <f t="shared" si="0"/>
        <v>0</v>
      </c>
      <c r="I23" s="113">
        <f t="shared" si="0"/>
        <v>0</v>
      </c>
      <c r="J23" s="116">
        <f>D23+G23</f>
        <v>0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</row>
    <row r="24" spans="1:35">
      <c r="A24" s="11" t="s">
        <v>20</v>
      </c>
      <c r="B24" s="158"/>
      <c r="C24" s="158"/>
      <c r="D24" s="159"/>
      <c r="E24" s="158"/>
      <c r="F24" s="158"/>
      <c r="G24" s="159"/>
      <c r="H24" s="113">
        <f t="shared" si="0"/>
        <v>0</v>
      </c>
      <c r="I24" s="113">
        <f t="shared" si="0"/>
        <v>0</v>
      </c>
      <c r="J24" s="116">
        <f>D24+G24</f>
        <v>0</v>
      </c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</row>
    <row r="25" spans="1:35">
      <c r="A25" s="11" t="s">
        <v>21</v>
      </c>
      <c r="B25" s="158"/>
      <c r="C25" s="158"/>
      <c r="D25" s="15"/>
      <c r="E25" s="158"/>
      <c r="F25" s="158"/>
      <c r="G25" s="8"/>
      <c r="H25" s="113">
        <f t="shared" si="0"/>
        <v>0</v>
      </c>
      <c r="I25" s="113">
        <f t="shared" si="0"/>
        <v>0</v>
      </c>
      <c r="J25" s="114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</row>
    <row r="26" spans="1:35">
      <c r="A26" s="11" t="s">
        <v>22</v>
      </c>
      <c r="B26" s="158"/>
      <c r="C26" s="158"/>
      <c r="D26" s="15"/>
      <c r="E26" s="158"/>
      <c r="F26" s="158"/>
      <c r="G26" s="8"/>
      <c r="H26" s="113">
        <f t="shared" si="0"/>
        <v>0</v>
      </c>
      <c r="I26" s="113">
        <f t="shared" si="0"/>
        <v>0</v>
      </c>
      <c r="J26" s="114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</row>
    <row r="27" spans="1:35">
      <c r="A27" s="11" t="s">
        <v>23</v>
      </c>
      <c r="B27" s="158"/>
      <c r="C27" s="158"/>
      <c r="D27" s="15"/>
      <c r="E27" s="158"/>
      <c r="F27" s="158"/>
      <c r="G27" s="8"/>
      <c r="H27" s="113">
        <f t="shared" si="0"/>
        <v>0</v>
      </c>
      <c r="I27" s="113">
        <f t="shared" si="0"/>
        <v>0</v>
      </c>
      <c r="J27" s="114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</row>
    <row r="28" spans="1:35">
      <c r="A28" s="11" t="s">
        <v>24</v>
      </c>
      <c r="B28" s="158"/>
      <c r="C28" s="158"/>
      <c r="D28" s="15"/>
      <c r="E28" s="158"/>
      <c r="F28" s="158"/>
      <c r="G28" s="8"/>
      <c r="H28" s="113">
        <f t="shared" si="0"/>
        <v>0</v>
      </c>
      <c r="I28" s="113">
        <f t="shared" si="0"/>
        <v>0</v>
      </c>
      <c r="J28" s="114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</row>
    <row r="29" spans="1:35">
      <c r="A29" s="11" t="s">
        <v>25</v>
      </c>
      <c r="B29" s="158"/>
      <c r="C29" s="158"/>
      <c r="D29" s="15"/>
      <c r="E29" s="158"/>
      <c r="F29" s="158"/>
      <c r="G29" s="8"/>
      <c r="H29" s="113">
        <f t="shared" si="0"/>
        <v>0</v>
      </c>
      <c r="I29" s="113">
        <f t="shared" si="0"/>
        <v>0</v>
      </c>
      <c r="J29" s="114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</row>
    <row r="30" spans="1:35">
      <c r="A30" s="11" t="s">
        <v>26</v>
      </c>
      <c r="B30" s="158"/>
      <c r="C30" s="158"/>
      <c r="D30" s="15"/>
      <c r="E30" s="158"/>
      <c r="F30" s="158"/>
      <c r="G30" s="8"/>
      <c r="H30" s="113">
        <f t="shared" si="0"/>
        <v>0</v>
      </c>
      <c r="I30" s="113">
        <f t="shared" si="0"/>
        <v>0</v>
      </c>
      <c r="J30" s="114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</row>
    <row r="31" spans="1:35">
      <c r="A31" s="11" t="s">
        <v>27</v>
      </c>
      <c r="B31" s="158"/>
      <c r="C31" s="158"/>
      <c r="D31" s="16"/>
      <c r="E31" s="158"/>
      <c r="F31" s="158"/>
      <c r="G31" s="13"/>
      <c r="H31" s="113">
        <f t="shared" si="0"/>
        <v>0</v>
      </c>
      <c r="I31" s="113">
        <f t="shared" si="0"/>
        <v>0</v>
      </c>
      <c r="J31" s="115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</row>
    <row r="32" spans="1:35" ht="16.5" thickBot="1">
      <c r="A32" s="6" t="s">
        <v>28</v>
      </c>
      <c r="B32" s="117">
        <f>SUM(B10:B31)</f>
        <v>0</v>
      </c>
      <c r="C32" s="117">
        <f>SUM(C10:C31)</f>
        <v>0</v>
      </c>
      <c r="D32" s="142">
        <f>SUM(D15:D24)</f>
        <v>0</v>
      </c>
      <c r="E32" s="117">
        <f>SUM(E10:E31)</f>
        <v>0</v>
      </c>
      <c r="F32" s="117">
        <f>SUM(F10:F31)</f>
        <v>0</v>
      </c>
      <c r="G32" s="142">
        <f>SUM(G15:G24)</f>
        <v>0</v>
      </c>
      <c r="H32" s="117">
        <f>SUM(H10:H31)</f>
        <v>0</v>
      </c>
      <c r="I32" s="117">
        <f>SUM(I10:I31)</f>
        <v>0</v>
      </c>
      <c r="J32" s="118">
        <f>SUM(J15:J24)</f>
        <v>0</v>
      </c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</row>
    <row r="33" spans="1:35" ht="16.5" thickBot="1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</row>
    <row r="34" spans="1:35" ht="16.5" thickBot="1">
      <c r="A34" s="174" t="s">
        <v>29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</row>
    <row r="35" spans="1:35" ht="30.75" customHeight="1">
      <c r="A35" s="187" t="s">
        <v>2</v>
      </c>
      <c r="B35" s="190" t="s">
        <v>30</v>
      </c>
      <c r="C35" s="191"/>
      <c r="D35" s="190" t="s">
        <v>31</v>
      </c>
      <c r="E35" s="191"/>
      <c r="F35" s="194" t="s">
        <v>32</v>
      </c>
      <c r="G35" s="195"/>
      <c r="H35" s="195"/>
      <c r="I35" s="195"/>
      <c r="J35" s="195"/>
      <c r="K35" s="196"/>
      <c r="L35" s="194" t="s">
        <v>33</v>
      </c>
      <c r="M35" s="195"/>
      <c r="N35" s="195"/>
      <c r="O35" s="195"/>
      <c r="P35" s="195"/>
      <c r="Q35" s="195"/>
      <c r="R35" s="195"/>
      <c r="S35" s="195"/>
      <c r="T35" s="196"/>
      <c r="U35" s="194" t="s">
        <v>34</v>
      </c>
      <c r="V35" s="195"/>
      <c r="W35" s="195"/>
      <c r="X35" s="199"/>
      <c r="Y35" s="200" t="s">
        <v>177</v>
      </c>
      <c r="Z35" s="201"/>
      <c r="AA35" s="204" t="s">
        <v>273</v>
      </c>
      <c r="AB35" s="205"/>
      <c r="AC35" s="146"/>
      <c r="AD35" s="208" t="s">
        <v>182</v>
      </c>
      <c r="AE35" s="209"/>
      <c r="AF35" s="210"/>
      <c r="AG35" s="146"/>
      <c r="AH35" s="146"/>
      <c r="AI35" s="146"/>
    </row>
    <row r="36" spans="1:35" ht="34.9" customHeight="1">
      <c r="A36" s="188"/>
      <c r="B36" s="192"/>
      <c r="C36" s="193"/>
      <c r="D36" s="192"/>
      <c r="E36" s="193"/>
      <c r="F36" s="211" t="s">
        <v>35</v>
      </c>
      <c r="G36" s="212"/>
      <c r="H36" s="211" t="s">
        <v>36</v>
      </c>
      <c r="I36" s="212"/>
      <c r="J36" s="211" t="s">
        <v>37</v>
      </c>
      <c r="K36" s="212"/>
      <c r="L36" s="197" t="s">
        <v>38</v>
      </c>
      <c r="M36" s="197" t="s">
        <v>39</v>
      </c>
      <c r="N36" s="197" t="s">
        <v>40</v>
      </c>
      <c r="O36" s="197" t="s">
        <v>41</v>
      </c>
      <c r="P36" s="197" t="s">
        <v>42</v>
      </c>
      <c r="Q36" s="197" t="s">
        <v>43</v>
      </c>
      <c r="R36" s="197" t="s">
        <v>44</v>
      </c>
      <c r="S36" s="197" t="s">
        <v>45</v>
      </c>
      <c r="T36" s="197" t="s">
        <v>222</v>
      </c>
      <c r="U36" s="197" t="s">
        <v>46</v>
      </c>
      <c r="V36" s="211" t="s">
        <v>47</v>
      </c>
      <c r="W36" s="213"/>
      <c r="X36" s="214"/>
      <c r="Y36" s="202"/>
      <c r="Z36" s="203"/>
      <c r="AA36" s="206"/>
      <c r="AB36" s="207"/>
      <c r="AC36" s="146"/>
      <c r="AD36" s="41" t="s">
        <v>2</v>
      </c>
      <c r="AE36" s="42" t="s">
        <v>183</v>
      </c>
      <c r="AF36" s="43" t="s">
        <v>184</v>
      </c>
      <c r="AG36" s="146"/>
      <c r="AH36" s="146"/>
      <c r="AI36" s="146"/>
    </row>
    <row r="37" spans="1:35" ht="62.25" customHeight="1">
      <c r="A37" s="189"/>
      <c r="B37" s="17" t="s">
        <v>48</v>
      </c>
      <c r="C37" s="17" t="s">
        <v>49</v>
      </c>
      <c r="D37" s="17" t="s">
        <v>48</v>
      </c>
      <c r="E37" s="17" t="s">
        <v>49</v>
      </c>
      <c r="F37" s="17" t="s">
        <v>48</v>
      </c>
      <c r="G37" s="17" t="s">
        <v>49</v>
      </c>
      <c r="H37" s="17" t="s">
        <v>48</v>
      </c>
      <c r="I37" s="17" t="s">
        <v>49</v>
      </c>
      <c r="J37" s="17" t="s">
        <v>48</v>
      </c>
      <c r="K37" s="17" t="s">
        <v>49</v>
      </c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7" t="s">
        <v>50</v>
      </c>
      <c r="W37" s="17" t="s">
        <v>51</v>
      </c>
      <c r="X37" s="18" t="s">
        <v>52</v>
      </c>
      <c r="Y37" s="44" t="s">
        <v>178</v>
      </c>
      <c r="Z37" s="45" t="s">
        <v>179</v>
      </c>
      <c r="AA37" s="45" t="s">
        <v>180</v>
      </c>
      <c r="AB37" s="46" t="s">
        <v>181</v>
      </c>
      <c r="AC37" s="146"/>
      <c r="AD37" s="41" t="s">
        <v>185</v>
      </c>
      <c r="AE37" s="158"/>
      <c r="AF37" s="158"/>
      <c r="AG37" s="146"/>
      <c r="AH37" s="146"/>
      <c r="AI37" s="146"/>
    </row>
    <row r="38" spans="1:35" ht="16.5" thickBot="1">
      <c r="A38" s="20" t="s">
        <v>5</v>
      </c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46"/>
      <c r="AD38" s="47" t="s">
        <v>6</v>
      </c>
      <c r="AE38" s="158"/>
      <c r="AF38" s="158"/>
      <c r="AG38" s="146"/>
      <c r="AH38" s="146"/>
      <c r="AI38" s="146"/>
    </row>
    <row r="39" spans="1:35" ht="16.5" thickBot="1">
      <c r="A39" s="4" t="s">
        <v>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46"/>
      <c r="AD39" s="146"/>
      <c r="AE39" s="146"/>
      <c r="AF39" s="146"/>
      <c r="AG39" s="146"/>
      <c r="AH39" s="146"/>
      <c r="AI39" s="146"/>
    </row>
    <row r="40" spans="1:35" ht="16.5" thickBot="1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</row>
    <row r="41" spans="1:35" ht="16.5" thickBot="1">
      <c r="A41" s="174" t="s">
        <v>53</v>
      </c>
      <c r="B41" s="175"/>
      <c r="C41" s="175"/>
      <c r="D41" s="175"/>
      <c r="E41" s="17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</row>
    <row r="42" spans="1:35" ht="30.6" customHeight="1">
      <c r="A42" s="3" t="s">
        <v>54</v>
      </c>
      <c r="B42" s="194" t="s">
        <v>55</v>
      </c>
      <c r="C42" s="196"/>
      <c r="D42" s="194" t="s">
        <v>56</v>
      </c>
      <c r="E42" s="196"/>
      <c r="F42" s="194" t="s">
        <v>57</v>
      </c>
      <c r="G42" s="196"/>
      <c r="H42" s="194" t="s">
        <v>58</v>
      </c>
      <c r="I42" s="196"/>
      <c r="J42" s="194" t="s">
        <v>59</v>
      </c>
      <c r="K42" s="196"/>
      <c r="L42" s="194" t="s">
        <v>60</v>
      </c>
      <c r="M42" s="196"/>
      <c r="N42" s="194" t="s">
        <v>61</v>
      </c>
      <c r="O42" s="196"/>
      <c r="P42" s="194" t="s">
        <v>62</v>
      </c>
      <c r="Q42" s="196"/>
      <c r="R42" s="194" t="s">
        <v>63</v>
      </c>
      <c r="S42" s="195"/>
      <c r="T42" s="196"/>
      <c r="U42" s="194" t="s">
        <v>64</v>
      </c>
      <c r="V42" s="196"/>
      <c r="W42" s="194" t="s">
        <v>65</v>
      </c>
      <c r="X42" s="196"/>
      <c r="Y42" s="194" t="s">
        <v>66</v>
      </c>
      <c r="Z42" s="199"/>
      <c r="AA42" s="146"/>
      <c r="AB42" s="169" t="s">
        <v>53</v>
      </c>
      <c r="AC42" s="169"/>
      <c r="AD42" s="146"/>
      <c r="AE42" s="170" t="s">
        <v>280</v>
      </c>
      <c r="AF42" s="170"/>
      <c r="AG42" s="146"/>
      <c r="AH42" s="171" t="s">
        <v>281</v>
      </c>
      <c r="AI42" s="171"/>
    </row>
    <row r="43" spans="1:35" ht="31.5">
      <c r="A43" s="20" t="s">
        <v>2</v>
      </c>
      <c r="B43" s="17" t="s">
        <v>67</v>
      </c>
      <c r="C43" s="17" t="s">
        <v>6</v>
      </c>
      <c r="D43" s="17" t="s">
        <v>67</v>
      </c>
      <c r="E43" s="17" t="s">
        <v>6</v>
      </c>
      <c r="F43" s="17" t="s">
        <v>67</v>
      </c>
      <c r="G43" s="17" t="s">
        <v>6</v>
      </c>
      <c r="H43" s="17" t="s">
        <v>67</v>
      </c>
      <c r="I43" s="17" t="s">
        <v>6</v>
      </c>
      <c r="J43" s="17" t="s">
        <v>67</v>
      </c>
      <c r="K43" s="17" t="s">
        <v>6</v>
      </c>
      <c r="L43" s="17" t="s">
        <v>67</v>
      </c>
      <c r="M43" s="17" t="s">
        <v>6</v>
      </c>
      <c r="N43" s="17" t="s">
        <v>67</v>
      </c>
      <c r="O43" s="17" t="s">
        <v>6</v>
      </c>
      <c r="P43" s="17" t="s">
        <v>67</v>
      </c>
      <c r="Q43" s="17" t="s">
        <v>6</v>
      </c>
      <c r="R43" s="17" t="s">
        <v>67</v>
      </c>
      <c r="S43" s="211" t="s">
        <v>6</v>
      </c>
      <c r="T43" s="212"/>
      <c r="U43" s="17" t="s">
        <v>67</v>
      </c>
      <c r="V43" s="17" t="s">
        <v>6</v>
      </c>
      <c r="W43" s="17" t="s">
        <v>67</v>
      </c>
      <c r="X43" s="17" t="s">
        <v>6</v>
      </c>
      <c r="Y43" s="17" t="s">
        <v>67</v>
      </c>
      <c r="Z43" s="18" t="s">
        <v>6</v>
      </c>
      <c r="AA43" s="146"/>
      <c r="AB43" s="17" t="s">
        <v>67</v>
      </c>
      <c r="AC43" s="17" t="s">
        <v>6</v>
      </c>
      <c r="AD43" s="146"/>
      <c r="AE43" s="17" t="s">
        <v>67</v>
      </c>
      <c r="AF43" s="17" t="s">
        <v>6</v>
      </c>
      <c r="AG43" s="146"/>
      <c r="AH43" s="17" t="s">
        <v>67</v>
      </c>
      <c r="AI43" s="17" t="s">
        <v>6</v>
      </c>
    </row>
    <row r="44" spans="1:35" ht="30" customHeight="1">
      <c r="A44" s="21" t="s">
        <v>68</v>
      </c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220"/>
      <c r="T44" s="221"/>
      <c r="U44" s="160"/>
      <c r="V44" s="160"/>
      <c r="W44" s="160"/>
      <c r="X44" s="160"/>
      <c r="Y44" s="160"/>
      <c r="Z44" s="160"/>
      <c r="AA44" s="21" t="s">
        <v>68</v>
      </c>
      <c r="AB44" s="56">
        <f>U44+W44+Y44+R44+P44+N44+L44+J44+H44+F44+D44+B44</f>
        <v>0</v>
      </c>
      <c r="AC44" s="56">
        <f>V44+X44+Z44+S44+Q44+O44+M44+K44+I44+G44+E44+C44</f>
        <v>0</v>
      </c>
      <c r="AD44" s="146"/>
      <c r="AE44" s="62">
        <f>D38+E38</f>
        <v>0</v>
      </c>
      <c r="AF44" s="62">
        <f>D39+E39</f>
        <v>0</v>
      </c>
      <c r="AG44" s="146"/>
      <c r="AH44" s="62">
        <f>AB44-AE44</f>
        <v>0</v>
      </c>
      <c r="AI44" s="62">
        <f t="shared" ref="AI44:AI47" si="1">AC44-AF44</f>
        <v>0</v>
      </c>
    </row>
    <row r="45" spans="1:35" ht="36" customHeight="1">
      <c r="A45" s="58" t="s">
        <v>69</v>
      </c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222"/>
      <c r="T45" s="223"/>
      <c r="U45" s="161"/>
      <c r="V45" s="161"/>
      <c r="W45" s="161"/>
      <c r="X45" s="161"/>
      <c r="Y45" s="161"/>
      <c r="Z45" s="161"/>
      <c r="AA45" s="127" t="s">
        <v>69</v>
      </c>
      <c r="AB45" s="56">
        <f>U45+W45+Y45+R45+P45+N45+L45+J45+H45+F45+D45+B45</f>
        <v>0</v>
      </c>
      <c r="AC45" s="56">
        <f>V45+X45+Z45+S45+Q45+O45+M45+K45+I45+G45+E45+C45</f>
        <v>0</v>
      </c>
      <c r="AD45" s="146"/>
      <c r="AE45" s="56">
        <f>C52+C53+D52+D53</f>
        <v>0</v>
      </c>
      <c r="AF45" s="56">
        <f>C54+C55+D54+D55</f>
        <v>0</v>
      </c>
      <c r="AG45" s="146"/>
      <c r="AH45" s="62">
        <f t="shared" ref="AH45:AH47" si="2">AB45-AE45</f>
        <v>0</v>
      </c>
      <c r="AI45" s="62">
        <f t="shared" si="1"/>
        <v>0</v>
      </c>
    </row>
    <row r="46" spans="1:35" ht="35.25" customHeight="1">
      <c r="A46" s="59" t="s">
        <v>70</v>
      </c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224"/>
      <c r="T46" s="225"/>
      <c r="U46" s="162"/>
      <c r="V46" s="162"/>
      <c r="W46" s="162"/>
      <c r="X46" s="162"/>
      <c r="Y46" s="162"/>
      <c r="Z46" s="162"/>
      <c r="AA46" s="128" t="s">
        <v>70</v>
      </c>
      <c r="AB46" s="56">
        <f t="shared" ref="AB46:AC47" si="3">U46+W46+Y46+R46+P46+N46+L46+J46+H46+F46+D46+B46</f>
        <v>0</v>
      </c>
      <c r="AC46" s="56">
        <f t="shared" si="3"/>
        <v>0</v>
      </c>
      <c r="AD46" s="146"/>
      <c r="AE46" s="56">
        <f>E52+E53</f>
        <v>0</v>
      </c>
      <c r="AF46" s="56">
        <f>E54+E55</f>
        <v>0</v>
      </c>
      <c r="AG46" s="146"/>
      <c r="AH46" s="62">
        <f t="shared" si="2"/>
        <v>0</v>
      </c>
      <c r="AI46" s="62">
        <f t="shared" si="1"/>
        <v>0</v>
      </c>
    </row>
    <row r="47" spans="1:35" ht="30.75" thickBot="1">
      <c r="A47" s="60" t="s">
        <v>71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226"/>
      <c r="T47" s="227"/>
      <c r="U47" s="163"/>
      <c r="V47" s="163"/>
      <c r="W47" s="163"/>
      <c r="X47" s="163"/>
      <c r="Y47" s="163"/>
      <c r="Z47" s="163"/>
      <c r="AA47" s="129" t="s">
        <v>71</v>
      </c>
      <c r="AB47" s="56">
        <f>U47+W47+Y47+R47+P47+N47+L47+J47+H47+F47+D47+B47</f>
        <v>0</v>
      </c>
      <c r="AC47" s="56">
        <f t="shared" si="3"/>
        <v>0</v>
      </c>
      <c r="AD47" s="146"/>
      <c r="AE47" s="62">
        <f>F52+F53+G52+G53+H52+H53+I52+I53+J52+J53+K52+K53+L52+L53+M52+M53+N52+N53+O52+O53+P52+P53+Q52+Q53+R52+R53+S52+S53+T52+T53+U52+U53+V52+V53+W52+W53+X52+X53</f>
        <v>0</v>
      </c>
      <c r="AF47" s="62">
        <f>Y54+Y55-(C54+C55+D54+D55+E54+E55)</f>
        <v>0</v>
      </c>
      <c r="AG47" s="146"/>
      <c r="AH47" s="62">
        <f t="shared" si="2"/>
        <v>0</v>
      </c>
      <c r="AI47" s="62">
        <f t="shared" si="1"/>
        <v>0</v>
      </c>
    </row>
    <row r="48" spans="1:3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</row>
    <row r="49" spans="1:35" ht="16.5" thickBot="1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</row>
    <row r="50" spans="1:35" ht="16.5" thickBot="1">
      <c r="A50" s="174" t="s">
        <v>72</v>
      </c>
      <c r="B50" s="175"/>
      <c r="C50" s="175"/>
      <c r="D50" s="175"/>
      <c r="E50" s="175"/>
      <c r="F50" s="17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</row>
    <row r="51" spans="1:35" ht="31.5">
      <c r="A51" s="3" t="s">
        <v>2</v>
      </c>
      <c r="B51" s="22" t="s">
        <v>73</v>
      </c>
      <c r="C51" s="22" t="s">
        <v>74</v>
      </c>
      <c r="D51" s="22" t="s">
        <v>75</v>
      </c>
      <c r="E51" s="22" t="s">
        <v>76</v>
      </c>
      <c r="F51" s="22" t="s">
        <v>223</v>
      </c>
      <c r="G51" s="22" t="s">
        <v>224</v>
      </c>
      <c r="H51" s="22" t="s">
        <v>38</v>
      </c>
      <c r="I51" s="22" t="s">
        <v>225</v>
      </c>
      <c r="J51" s="22" t="s">
        <v>226</v>
      </c>
      <c r="K51" s="22" t="s">
        <v>40</v>
      </c>
      <c r="L51" s="22" t="s">
        <v>41</v>
      </c>
      <c r="M51" s="22" t="s">
        <v>42</v>
      </c>
      <c r="N51" s="22" t="s">
        <v>43</v>
      </c>
      <c r="O51" s="22" t="s">
        <v>227</v>
      </c>
      <c r="P51" s="22" t="s">
        <v>45</v>
      </c>
      <c r="Q51" s="22" t="s">
        <v>228</v>
      </c>
      <c r="R51" s="22" t="s">
        <v>77</v>
      </c>
      <c r="S51" s="22" t="s">
        <v>229</v>
      </c>
      <c r="T51" s="22" t="s">
        <v>78</v>
      </c>
      <c r="U51" s="22" t="s">
        <v>79</v>
      </c>
      <c r="V51" s="22" t="s">
        <v>80</v>
      </c>
      <c r="W51" s="22" t="s">
        <v>81</v>
      </c>
      <c r="X51" s="22" t="s">
        <v>270</v>
      </c>
      <c r="Y51" s="23" t="s">
        <v>28</v>
      </c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</row>
    <row r="52" spans="1:35">
      <c r="A52" s="215" t="s">
        <v>5</v>
      </c>
      <c r="B52" s="17" t="s">
        <v>82</v>
      </c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8">
        <f t="shared" ref="Y52:Y57" si="4">SUM(C52:X52)</f>
        <v>0</v>
      </c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</row>
    <row r="53" spans="1:35">
      <c r="A53" s="189"/>
      <c r="B53" s="17" t="s">
        <v>12</v>
      </c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8">
        <f t="shared" si="4"/>
        <v>0</v>
      </c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</row>
    <row r="54" spans="1:35">
      <c r="A54" s="215" t="s">
        <v>6</v>
      </c>
      <c r="B54" s="17" t="s">
        <v>82</v>
      </c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8">
        <f t="shared" si="4"/>
        <v>0</v>
      </c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</row>
    <row r="55" spans="1:35">
      <c r="A55" s="189"/>
      <c r="B55" s="17" t="s">
        <v>12</v>
      </c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8">
        <f t="shared" si="4"/>
        <v>0</v>
      </c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</row>
    <row r="56" spans="1:35">
      <c r="A56" s="215" t="s">
        <v>9</v>
      </c>
      <c r="B56" s="17" t="s">
        <v>82</v>
      </c>
      <c r="C56" s="17">
        <f>C52+C54</f>
        <v>0</v>
      </c>
      <c r="D56" s="17">
        <f t="shared" ref="C56:X57" si="5">D52+D54</f>
        <v>0</v>
      </c>
      <c r="E56" s="17">
        <f t="shared" si="5"/>
        <v>0</v>
      </c>
      <c r="F56" s="17">
        <f t="shared" si="5"/>
        <v>0</v>
      </c>
      <c r="G56" s="17">
        <f t="shared" si="5"/>
        <v>0</v>
      </c>
      <c r="H56" s="17">
        <f t="shared" si="5"/>
        <v>0</v>
      </c>
      <c r="I56" s="17">
        <f t="shared" si="5"/>
        <v>0</v>
      </c>
      <c r="J56" s="17">
        <f t="shared" si="5"/>
        <v>0</v>
      </c>
      <c r="K56" s="17">
        <f t="shared" si="5"/>
        <v>0</v>
      </c>
      <c r="L56" s="17">
        <f t="shared" si="5"/>
        <v>0</v>
      </c>
      <c r="M56" s="17">
        <f t="shared" si="5"/>
        <v>0</v>
      </c>
      <c r="N56" s="17">
        <f t="shared" si="5"/>
        <v>0</v>
      </c>
      <c r="O56" s="17">
        <f t="shared" si="5"/>
        <v>0</v>
      </c>
      <c r="P56" s="17">
        <f t="shared" si="5"/>
        <v>0</v>
      </c>
      <c r="Q56" s="17">
        <f t="shared" si="5"/>
        <v>0</v>
      </c>
      <c r="R56" s="17">
        <f t="shared" si="5"/>
        <v>0</v>
      </c>
      <c r="S56" s="17">
        <f t="shared" si="5"/>
        <v>0</v>
      </c>
      <c r="T56" s="17">
        <f t="shared" si="5"/>
        <v>0</v>
      </c>
      <c r="U56" s="17">
        <f t="shared" si="5"/>
        <v>0</v>
      </c>
      <c r="V56" s="17">
        <f t="shared" si="5"/>
        <v>0</v>
      </c>
      <c r="W56" s="17">
        <f t="shared" si="5"/>
        <v>0</v>
      </c>
      <c r="X56" s="17">
        <f t="shared" si="5"/>
        <v>0</v>
      </c>
      <c r="Y56" s="18">
        <f t="shared" si="4"/>
        <v>0</v>
      </c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</row>
    <row r="57" spans="1:35" ht="16.5" thickBot="1">
      <c r="A57" s="216"/>
      <c r="B57" s="19" t="s">
        <v>12</v>
      </c>
      <c r="C57" s="17">
        <f t="shared" si="5"/>
        <v>0</v>
      </c>
      <c r="D57" s="17">
        <f t="shared" si="5"/>
        <v>0</v>
      </c>
      <c r="E57" s="17">
        <f t="shared" si="5"/>
        <v>0</v>
      </c>
      <c r="F57" s="17">
        <f t="shared" si="5"/>
        <v>0</v>
      </c>
      <c r="G57" s="17">
        <f t="shared" si="5"/>
        <v>0</v>
      </c>
      <c r="H57" s="17">
        <f t="shared" si="5"/>
        <v>0</v>
      </c>
      <c r="I57" s="17">
        <f t="shared" si="5"/>
        <v>0</v>
      </c>
      <c r="J57" s="17">
        <f t="shared" si="5"/>
        <v>0</v>
      </c>
      <c r="K57" s="17">
        <f t="shared" si="5"/>
        <v>0</v>
      </c>
      <c r="L57" s="17">
        <f t="shared" si="5"/>
        <v>0</v>
      </c>
      <c r="M57" s="17">
        <f t="shared" si="5"/>
        <v>0</v>
      </c>
      <c r="N57" s="17">
        <f t="shared" si="5"/>
        <v>0</v>
      </c>
      <c r="O57" s="17">
        <f t="shared" si="5"/>
        <v>0</v>
      </c>
      <c r="P57" s="17">
        <f t="shared" si="5"/>
        <v>0</v>
      </c>
      <c r="Q57" s="17">
        <f t="shared" si="5"/>
        <v>0</v>
      </c>
      <c r="R57" s="17">
        <f t="shared" si="5"/>
        <v>0</v>
      </c>
      <c r="S57" s="17">
        <f t="shared" si="5"/>
        <v>0</v>
      </c>
      <c r="T57" s="17">
        <f t="shared" si="5"/>
        <v>0</v>
      </c>
      <c r="U57" s="17">
        <f t="shared" si="5"/>
        <v>0</v>
      </c>
      <c r="V57" s="17">
        <f t="shared" si="5"/>
        <v>0</v>
      </c>
      <c r="W57" s="17">
        <f t="shared" si="5"/>
        <v>0</v>
      </c>
      <c r="X57" s="17">
        <f t="shared" si="5"/>
        <v>0</v>
      </c>
      <c r="Y57" s="18">
        <f t="shared" si="4"/>
        <v>0</v>
      </c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</row>
    <row r="58" spans="1:35" ht="16.5" thickBot="1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</row>
    <row r="59" spans="1:35" ht="31.5" customHeight="1" thickBot="1">
      <c r="A59" s="217" t="s">
        <v>83</v>
      </c>
      <c r="B59" s="218"/>
      <c r="C59" s="218"/>
      <c r="D59" s="218"/>
      <c r="E59" s="218"/>
      <c r="F59" s="218"/>
      <c r="G59" s="218"/>
      <c r="H59" s="218"/>
      <c r="I59" s="218"/>
      <c r="J59" s="218"/>
      <c r="K59" s="219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</row>
    <row r="60" spans="1:35" ht="105" customHeight="1">
      <c r="A60" s="3" t="s">
        <v>2</v>
      </c>
      <c r="B60" s="22" t="s">
        <v>84</v>
      </c>
      <c r="C60" s="22" t="s">
        <v>85</v>
      </c>
      <c r="D60" s="22" t="s">
        <v>86</v>
      </c>
      <c r="E60" s="105" t="s">
        <v>87</v>
      </c>
      <c r="F60" s="22" t="s">
        <v>88</v>
      </c>
      <c r="G60" s="22" t="s">
        <v>89</v>
      </c>
      <c r="H60" s="22" t="s">
        <v>90</v>
      </c>
      <c r="I60" s="22" t="s">
        <v>91</v>
      </c>
      <c r="J60" s="22" t="s">
        <v>92</v>
      </c>
      <c r="K60" s="23" t="s">
        <v>93</v>
      </c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</row>
    <row r="61" spans="1:35" ht="32.25" customHeight="1">
      <c r="A61" s="215" t="s">
        <v>5</v>
      </c>
      <c r="B61" s="17" t="s">
        <v>74</v>
      </c>
      <c r="C61" s="158"/>
      <c r="D61" s="158"/>
      <c r="E61" s="158"/>
      <c r="F61" s="158"/>
      <c r="G61" s="158"/>
      <c r="H61" s="158"/>
      <c r="I61" s="158"/>
      <c r="J61" s="158"/>
      <c r="K61" s="158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</row>
    <row r="62" spans="1:35" ht="41.25" customHeight="1">
      <c r="A62" s="188"/>
      <c r="B62" s="17" t="s">
        <v>94</v>
      </c>
      <c r="C62" s="158"/>
      <c r="D62" s="158"/>
      <c r="E62" s="158"/>
      <c r="F62" s="164"/>
      <c r="G62" s="164"/>
      <c r="H62" s="158"/>
      <c r="I62" s="164"/>
      <c r="J62" s="158"/>
      <c r="K62" s="158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</row>
    <row r="63" spans="1:35" ht="32.25" customHeight="1">
      <c r="A63" s="189"/>
      <c r="B63" s="17" t="s">
        <v>95</v>
      </c>
      <c r="C63" s="158"/>
      <c r="D63" s="158"/>
      <c r="E63" s="158"/>
      <c r="F63" s="165"/>
      <c r="G63" s="165"/>
      <c r="H63" s="158"/>
      <c r="I63" s="165"/>
      <c r="J63" s="158"/>
      <c r="K63" s="158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</row>
    <row r="64" spans="1:35">
      <c r="A64" s="215" t="s">
        <v>6</v>
      </c>
      <c r="B64" s="17" t="s">
        <v>74</v>
      </c>
      <c r="C64" s="158"/>
      <c r="D64" s="158"/>
      <c r="E64" s="158"/>
      <c r="F64" s="158"/>
      <c r="G64" s="158"/>
      <c r="H64" s="158"/>
      <c r="I64" s="158"/>
      <c r="J64" s="158"/>
      <c r="K64" s="158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</row>
    <row r="65" spans="1:35" ht="42.75" customHeight="1">
      <c r="A65" s="188"/>
      <c r="B65" s="17" t="s">
        <v>94</v>
      </c>
      <c r="C65" s="158"/>
      <c r="D65" s="158"/>
      <c r="E65" s="158"/>
      <c r="F65" s="165"/>
      <c r="G65" s="165"/>
      <c r="H65" s="158"/>
      <c r="I65" s="165"/>
      <c r="J65" s="158"/>
      <c r="K65" s="158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</row>
    <row r="66" spans="1:35" ht="37.9" customHeight="1" thickBot="1">
      <c r="A66" s="216"/>
      <c r="B66" s="19" t="s">
        <v>95</v>
      </c>
      <c r="C66" s="158"/>
      <c r="D66" s="158"/>
      <c r="E66" s="158"/>
      <c r="F66" s="166"/>
      <c r="G66" s="166"/>
      <c r="H66" s="158"/>
      <c r="I66" s="166"/>
      <c r="J66" s="158"/>
      <c r="K66" s="158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</row>
    <row r="67" spans="1:3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</row>
    <row r="68" spans="1:35" ht="16.5" thickBot="1">
      <c r="A68" s="234" t="s">
        <v>96</v>
      </c>
      <c r="B68" s="235"/>
      <c r="C68" s="235"/>
      <c r="D68" s="235"/>
      <c r="E68" s="235"/>
      <c r="F68" s="235"/>
      <c r="G68" s="235"/>
      <c r="H68" s="235"/>
      <c r="I68" s="235"/>
      <c r="J68" s="235"/>
      <c r="K68" s="235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</row>
    <row r="69" spans="1:35" ht="32.25" thickBot="1">
      <c r="A69" s="152" t="s">
        <v>2</v>
      </c>
      <c r="B69" s="153" t="s">
        <v>97</v>
      </c>
      <c r="C69" s="26" t="s">
        <v>38</v>
      </c>
      <c r="D69" s="27" t="s">
        <v>39</v>
      </c>
      <c r="E69" s="27" t="s">
        <v>40</v>
      </c>
      <c r="F69" s="27" t="s">
        <v>41</v>
      </c>
      <c r="G69" s="27" t="s">
        <v>98</v>
      </c>
      <c r="H69" s="27" t="s">
        <v>43</v>
      </c>
      <c r="I69" s="27" t="s">
        <v>44</v>
      </c>
      <c r="J69" s="28" t="s">
        <v>45</v>
      </c>
      <c r="K69" s="28" t="s">
        <v>276</v>
      </c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</row>
    <row r="70" spans="1:35" ht="28.5" customHeight="1">
      <c r="A70" s="236" t="s">
        <v>5</v>
      </c>
      <c r="B70" s="29" t="s">
        <v>99</v>
      </c>
      <c r="C70" s="158"/>
      <c r="D70" s="158"/>
      <c r="E70" s="158"/>
      <c r="F70" s="158"/>
      <c r="G70" s="158"/>
      <c r="H70" s="158"/>
      <c r="I70" s="158"/>
      <c r="J70" s="158"/>
      <c r="K70" s="158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</row>
    <row r="71" spans="1:35" ht="31.5">
      <c r="A71" s="237"/>
      <c r="B71" s="30" t="s">
        <v>100</v>
      </c>
      <c r="C71" s="158"/>
      <c r="D71" s="158"/>
      <c r="E71" s="158"/>
      <c r="F71" s="158"/>
      <c r="G71" s="158"/>
      <c r="H71" s="158"/>
      <c r="I71" s="158"/>
      <c r="J71" s="158"/>
      <c r="K71" s="158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</row>
    <row r="72" spans="1:35" ht="31.5">
      <c r="A72" s="237"/>
      <c r="B72" s="30" t="s">
        <v>101</v>
      </c>
      <c r="C72" s="158"/>
      <c r="D72" s="158"/>
      <c r="E72" s="158"/>
      <c r="F72" s="158"/>
      <c r="G72" s="158"/>
      <c r="H72" s="158"/>
      <c r="I72" s="158"/>
      <c r="J72" s="158"/>
      <c r="K72" s="158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</row>
    <row r="73" spans="1:35" ht="31.5">
      <c r="A73" s="237"/>
      <c r="B73" s="30" t="s">
        <v>102</v>
      </c>
      <c r="C73" s="158"/>
      <c r="D73" s="158"/>
      <c r="E73" s="158"/>
      <c r="F73" s="158"/>
      <c r="G73" s="158"/>
      <c r="H73" s="158"/>
      <c r="I73" s="158"/>
      <c r="J73" s="158"/>
      <c r="K73" s="158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</row>
    <row r="74" spans="1:35" ht="30" customHeight="1" thickBot="1">
      <c r="A74" s="238"/>
      <c r="B74" s="31" t="s">
        <v>93</v>
      </c>
      <c r="C74" s="158"/>
      <c r="D74" s="158"/>
      <c r="E74" s="158"/>
      <c r="F74" s="158"/>
      <c r="G74" s="158"/>
      <c r="H74" s="158"/>
      <c r="I74" s="158"/>
      <c r="J74" s="158"/>
      <c r="K74" s="158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</row>
    <row r="75" spans="1:35" ht="31.5" customHeight="1">
      <c r="A75" s="236" t="s">
        <v>6</v>
      </c>
      <c r="B75" s="32" t="s">
        <v>99</v>
      </c>
      <c r="C75" s="158"/>
      <c r="D75" s="158"/>
      <c r="E75" s="158"/>
      <c r="F75" s="158"/>
      <c r="G75" s="158"/>
      <c r="H75" s="158"/>
      <c r="I75" s="158"/>
      <c r="J75" s="158"/>
      <c r="K75" s="158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</row>
    <row r="76" spans="1:35" ht="31.5">
      <c r="A76" s="237"/>
      <c r="B76" s="30" t="s">
        <v>100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</row>
    <row r="77" spans="1:35" ht="31.5">
      <c r="A77" s="237"/>
      <c r="B77" s="30" t="s">
        <v>101</v>
      </c>
      <c r="C77" s="158"/>
      <c r="D77" s="158"/>
      <c r="E77" s="158"/>
      <c r="F77" s="158"/>
      <c r="G77" s="158"/>
      <c r="H77" s="158"/>
      <c r="I77" s="158"/>
      <c r="J77" s="158"/>
      <c r="K77" s="158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</row>
    <row r="78" spans="1:35" ht="31.5">
      <c r="A78" s="237"/>
      <c r="B78" s="30" t="s">
        <v>102</v>
      </c>
      <c r="C78" s="158"/>
      <c r="D78" s="158"/>
      <c r="E78" s="158"/>
      <c r="F78" s="158"/>
      <c r="G78" s="158"/>
      <c r="H78" s="158"/>
      <c r="I78" s="158"/>
      <c r="J78" s="158"/>
      <c r="K78" s="158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</row>
    <row r="79" spans="1:35" ht="33.75" customHeight="1" thickBot="1">
      <c r="A79" s="238"/>
      <c r="B79" s="31" t="s">
        <v>93</v>
      </c>
      <c r="C79" s="158"/>
      <c r="D79" s="158"/>
      <c r="E79" s="158"/>
      <c r="F79" s="158"/>
      <c r="G79" s="158"/>
      <c r="H79" s="158"/>
      <c r="I79" s="158"/>
      <c r="J79" s="158"/>
      <c r="K79" s="158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</row>
    <row r="80" spans="1:35" ht="16.5" thickBot="1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</row>
    <row r="81" spans="1:35" ht="24.95" customHeight="1">
      <c r="A81" s="239" t="s">
        <v>219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1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</row>
    <row r="82" spans="1:35" ht="24.95" customHeight="1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4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</row>
    <row r="83" spans="1:35" ht="24.95" customHeight="1" thickBot="1">
      <c r="A83" s="245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  <c r="N83" s="247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</row>
    <row r="84" spans="1:35" ht="24.9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</row>
    <row r="85" spans="1:35">
      <c r="A85" s="228" t="s">
        <v>103</v>
      </c>
      <c r="B85" s="229"/>
      <c r="C85" s="229"/>
      <c r="D85" s="229"/>
      <c r="E85" s="230"/>
      <c r="F85" s="145">
        <f>(E38+D38)-SUM(F38:K38)</f>
        <v>0</v>
      </c>
      <c r="G85" s="146"/>
      <c r="H85" s="231" t="s">
        <v>104</v>
      </c>
      <c r="I85" s="232"/>
      <c r="J85" s="232"/>
      <c r="K85" s="232"/>
      <c r="L85" s="233"/>
      <c r="M85" s="145">
        <f>(C52+C53)-SUM(C61:K61)</f>
        <v>0</v>
      </c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</row>
    <row r="86" spans="1:35">
      <c r="A86" s="228" t="s">
        <v>105</v>
      </c>
      <c r="B86" s="229"/>
      <c r="C86" s="229"/>
      <c r="D86" s="229"/>
      <c r="E86" s="230"/>
      <c r="F86" s="145">
        <f>(E39+D39)-SUM(F39:K39)</f>
        <v>0</v>
      </c>
      <c r="G86" s="146"/>
      <c r="H86" s="231" t="s">
        <v>106</v>
      </c>
      <c r="I86" s="232"/>
      <c r="J86" s="232"/>
      <c r="K86" s="232"/>
      <c r="L86" s="233"/>
      <c r="M86" s="145">
        <f>(C54+C55)-SUM(C64:K64)</f>
        <v>0</v>
      </c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</row>
    <row r="87" spans="1:35">
      <c r="A87" s="228" t="s">
        <v>107</v>
      </c>
      <c r="B87" s="229"/>
      <c r="C87" s="229"/>
      <c r="D87" s="229"/>
      <c r="E87" s="230"/>
      <c r="F87" s="145">
        <f>(E38+D38)-SUM(L38:T38)</f>
        <v>0</v>
      </c>
      <c r="G87" s="146"/>
      <c r="H87" s="231" t="s">
        <v>108</v>
      </c>
      <c r="I87" s="232"/>
      <c r="J87" s="232"/>
      <c r="K87" s="232"/>
      <c r="L87" s="233"/>
      <c r="M87" s="145">
        <f>(D52+D53)-SUM(C62:K62)</f>
        <v>0</v>
      </c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</row>
    <row r="88" spans="1:35">
      <c r="A88" s="228" t="s">
        <v>109</v>
      </c>
      <c r="B88" s="229"/>
      <c r="C88" s="229"/>
      <c r="D88" s="229"/>
      <c r="E88" s="230"/>
      <c r="F88" s="145">
        <f>(E39+D39)-SUM(L39:T39)</f>
        <v>0</v>
      </c>
      <c r="G88" s="146"/>
      <c r="H88" s="231" t="s">
        <v>110</v>
      </c>
      <c r="I88" s="232"/>
      <c r="J88" s="232"/>
      <c r="K88" s="232"/>
      <c r="L88" s="233"/>
      <c r="M88" s="145">
        <f>(D54+D55)-SUM(C65:K65)</f>
        <v>0</v>
      </c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</row>
    <row r="89" spans="1:35">
      <c r="A89" s="228" t="s">
        <v>111</v>
      </c>
      <c r="B89" s="229"/>
      <c r="C89" s="229"/>
      <c r="D89" s="229"/>
      <c r="E89" s="230"/>
      <c r="F89" s="145">
        <f>(E38+D38)-(B44+D44+F44+H44+J44+L44+N44+P44+R44+U44+W44+Y44)</f>
        <v>0</v>
      </c>
      <c r="G89" s="146"/>
      <c r="H89" s="231" t="s">
        <v>112</v>
      </c>
      <c r="I89" s="232"/>
      <c r="J89" s="232"/>
      <c r="K89" s="232"/>
      <c r="L89" s="233"/>
      <c r="M89" s="145">
        <f>(E52+E53)-SUM(C63:K63)</f>
        <v>0</v>
      </c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</row>
    <row r="90" spans="1:35">
      <c r="A90" s="228" t="s">
        <v>113</v>
      </c>
      <c r="B90" s="229"/>
      <c r="C90" s="229"/>
      <c r="D90" s="229"/>
      <c r="E90" s="230"/>
      <c r="F90" s="145">
        <f>(E39+D39)-(C44+E44+G44+I44+K44+M44+O44+Q44+S44+V44+X44+Z44)</f>
        <v>0</v>
      </c>
      <c r="G90" s="146"/>
      <c r="H90" s="231" t="s">
        <v>114</v>
      </c>
      <c r="I90" s="232"/>
      <c r="J90" s="232"/>
      <c r="K90" s="232"/>
      <c r="L90" s="233"/>
      <c r="M90" s="145">
        <f>(E54+E55)-SUM(C66:K66)</f>
        <v>0</v>
      </c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</row>
    <row r="91" spans="1:35">
      <c r="A91" s="228" t="s">
        <v>115</v>
      </c>
      <c r="B91" s="229"/>
      <c r="C91" s="229"/>
      <c r="D91" s="229"/>
      <c r="E91" s="230"/>
      <c r="F91" s="145">
        <f>SUM(C52:D53)-(B45+D45+F45+H45+J45+L45+N45+P45+R45+U45+W45+Y45)</f>
        <v>0</v>
      </c>
      <c r="G91" s="146"/>
      <c r="H91" s="231" t="s">
        <v>171</v>
      </c>
      <c r="I91" s="232"/>
      <c r="J91" s="232"/>
      <c r="K91" s="232"/>
      <c r="L91" s="233"/>
      <c r="M91" s="145" t="str">
        <f>IF(D38=(F38+H38+J38),"درست","غلط")</f>
        <v>درست</v>
      </c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</row>
    <row r="92" spans="1:35">
      <c r="A92" s="228" t="s">
        <v>116</v>
      </c>
      <c r="B92" s="229"/>
      <c r="C92" s="229"/>
      <c r="D92" s="229"/>
      <c r="E92" s="230"/>
      <c r="F92" s="145">
        <f>SUM(C54:D55)-(C45+E45+G45+I45+K45+M45+O45+Q45+S45+V45+X45+Z45)</f>
        <v>0</v>
      </c>
      <c r="G92" s="146"/>
      <c r="H92" s="231" t="s">
        <v>172</v>
      </c>
      <c r="I92" s="232"/>
      <c r="J92" s="232"/>
      <c r="K92" s="232"/>
      <c r="L92" s="233"/>
      <c r="M92" s="145" t="str">
        <f>IF(D39=(F39+H39+J39),"درست","غلط")</f>
        <v>درست</v>
      </c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</row>
    <row r="93" spans="1:35">
      <c r="A93" s="228" t="s">
        <v>117</v>
      </c>
      <c r="B93" s="229"/>
      <c r="C93" s="229"/>
      <c r="D93" s="229"/>
      <c r="E93" s="230"/>
      <c r="F93" s="145">
        <f>(E52+E53)-(B46+D46+F46+H46+J46+L46+N46+P46+R46+U46+W46+Y46)</f>
        <v>0</v>
      </c>
      <c r="G93" s="146"/>
      <c r="H93" s="231" t="s">
        <v>173</v>
      </c>
      <c r="I93" s="232"/>
      <c r="J93" s="232"/>
      <c r="K93" s="232"/>
      <c r="L93" s="233"/>
      <c r="M93" s="145" t="str">
        <f>IF(E38=(G38+I38+K38),"درست","غلط")</f>
        <v>درست</v>
      </c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</row>
    <row r="94" spans="1:35">
      <c r="A94" s="228" t="s">
        <v>118</v>
      </c>
      <c r="B94" s="229"/>
      <c r="C94" s="229"/>
      <c r="D94" s="229"/>
      <c r="E94" s="230"/>
      <c r="F94" s="145">
        <f>(E55+E54)-(C46+E46+G46+I46+K46+M46+O46+Q46+S46+V46+X46+Z46)</f>
        <v>0</v>
      </c>
      <c r="G94" s="146"/>
      <c r="H94" s="231" t="s">
        <v>174</v>
      </c>
      <c r="I94" s="232"/>
      <c r="J94" s="232"/>
      <c r="K94" s="232"/>
      <c r="L94" s="233"/>
      <c r="M94" s="145" t="str">
        <f>IF(E39=(G39+I39+K39),"درست","غلط")</f>
        <v>درست</v>
      </c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</row>
    <row r="95" spans="1:35">
      <c r="A95" s="228" t="s">
        <v>119</v>
      </c>
      <c r="B95" s="229"/>
      <c r="C95" s="229"/>
      <c r="D95" s="229"/>
      <c r="E95" s="230"/>
      <c r="F95" s="145">
        <f>SUM(F52:X53)-(B47+D47+F47+H47+J47+L47+N47+P47+R47+U47+W47+Y47)</f>
        <v>0</v>
      </c>
      <c r="G95" s="146"/>
      <c r="H95" s="231" t="s">
        <v>175</v>
      </c>
      <c r="I95" s="232"/>
      <c r="J95" s="232"/>
      <c r="K95" s="232"/>
      <c r="L95" s="233"/>
      <c r="M95" s="145">
        <f>(U38+V38+W38+X38+X39+W39+V39+U39)-((D38+E38+E39+D39)+((B38+C38+C39+B39)-N102))</f>
        <v>0</v>
      </c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</row>
    <row r="96" spans="1:35">
      <c r="A96" s="228" t="s">
        <v>120</v>
      </c>
      <c r="B96" s="229"/>
      <c r="C96" s="229"/>
      <c r="D96" s="229"/>
      <c r="E96" s="230"/>
      <c r="F96" s="145">
        <f>SUM(F54:X55)-(C47+E47+G47+I47+K47+M47+O47+Q47+S47+V47+X47+Z47)</f>
        <v>0</v>
      </c>
      <c r="G96" s="146"/>
      <c r="H96" s="231" t="s">
        <v>272</v>
      </c>
      <c r="I96" s="232"/>
      <c r="J96" s="232"/>
      <c r="K96" s="232"/>
      <c r="L96" s="233"/>
      <c r="M96" s="145">
        <f>(Y38+Z38+Y39+Z39)- (U38+V38+W38+X38+U39+V39+W39+X39)</f>
        <v>0</v>
      </c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</row>
    <row r="97" spans="1:35">
      <c r="A97" s="146"/>
      <c r="B97" s="146"/>
      <c r="C97" s="146"/>
      <c r="D97" s="146"/>
      <c r="E97" s="146"/>
      <c r="F97" s="146"/>
      <c r="G97" s="146"/>
      <c r="H97" s="231" t="s">
        <v>266</v>
      </c>
      <c r="I97" s="232"/>
      <c r="J97" s="232"/>
      <c r="K97" s="232"/>
      <c r="L97" s="233"/>
      <c r="M97" s="145">
        <f>(Y38+Z38+Y39+Z39)-((D38+E38+E39+D39)+((B38+C38+C39+B39)-N102))</f>
        <v>0</v>
      </c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</row>
    <row r="98" spans="1:3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</row>
    <row r="99" spans="1:3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</row>
    <row r="100" spans="1:3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</row>
    <row r="101" spans="1:3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</row>
    <row r="102" spans="1:35">
      <c r="A102" s="248" t="s">
        <v>121</v>
      </c>
      <c r="B102" s="248"/>
      <c r="C102" s="248"/>
      <c r="D102" s="248"/>
      <c r="E102" s="248"/>
      <c r="F102" s="248"/>
      <c r="G102" s="140">
        <f>H32+I32</f>
        <v>0</v>
      </c>
      <c r="H102" s="249" t="s">
        <v>122</v>
      </c>
      <c r="I102" s="250"/>
      <c r="J102" s="250"/>
      <c r="K102" s="250"/>
      <c r="L102" s="250"/>
      <c r="M102" s="251"/>
      <c r="N102" s="33">
        <f>SUM(B38:E39)-SUM(U38:X39)</f>
        <v>0</v>
      </c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</row>
    <row r="103" spans="1:35">
      <c r="A103" s="252" t="s">
        <v>123</v>
      </c>
      <c r="B103" s="252"/>
      <c r="C103" s="252"/>
      <c r="D103" s="252"/>
      <c r="E103" s="252"/>
      <c r="F103" s="252"/>
      <c r="G103" s="132">
        <f>B4+B5</f>
        <v>0</v>
      </c>
      <c r="H103" s="249" t="s">
        <v>124</v>
      </c>
      <c r="I103" s="250"/>
      <c r="J103" s="250"/>
      <c r="K103" s="250"/>
      <c r="L103" s="250"/>
      <c r="M103" s="251"/>
      <c r="N103" s="34" t="e">
        <f>(SUM(B38:E39)-SUM(U38:X39))*100/SUM(U38:X39)</f>
        <v>#DIV/0!</v>
      </c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</row>
    <row r="104" spans="1:35">
      <c r="A104" s="252" t="s">
        <v>125</v>
      </c>
      <c r="B104" s="252"/>
      <c r="C104" s="252"/>
      <c r="D104" s="252"/>
      <c r="E104" s="252"/>
      <c r="F104" s="252"/>
      <c r="G104" s="131" t="e">
        <f>G102/G103</f>
        <v>#DIV/0!</v>
      </c>
      <c r="H104" s="253" t="s">
        <v>126</v>
      </c>
      <c r="I104" s="253"/>
      <c r="J104" s="253"/>
      <c r="K104" s="253"/>
      <c r="L104" s="253"/>
      <c r="M104" s="253"/>
      <c r="N104" s="34" t="e">
        <f>SUM(B38:C39)/SUM(B38:E39)%</f>
        <v>#DIV/0!</v>
      </c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</row>
    <row r="105" spans="1:35">
      <c r="A105" s="252" t="s">
        <v>127</v>
      </c>
      <c r="B105" s="252"/>
      <c r="C105" s="252"/>
      <c r="D105" s="252"/>
      <c r="E105" s="252"/>
      <c r="F105" s="252"/>
      <c r="G105" s="131" t="e">
        <f>(I11+H11+H10+I10)*100/G102</f>
        <v>#DIV/0!</v>
      </c>
      <c r="H105" s="249" t="s">
        <v>128</v>
      </c>
      <c r="I105" s="250"/>
      <c r="J105" s="250"/>
      <c r="K105" s="250"/>
      <c r="L105" s="250"/>
      <c r="M105" s="251"/>
      <c r="N105" s="35" t="e">
        <f>SUM(H38:I39)/SUM(F38:I39)%</f>
        <v>#DIV/0!</v>
      </c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</row>
    <row r="106" spans="1:35">
      <c r="A106" s="252" t="s">
        <v>129</v>
      </c>
      <c r="B106" s="252"/>
      <c r="C106" s="252"/>
      <c r="D106" s="252"/>
      <c r="E106" s="252"/>
      <c r="F106" s="252"/>
      <c r="G106" s="131" t="e">
        <f>(SUM(H10:J12))*100/G102</f>
        <v>#DIV/0!</v>
      </c>
      <c r="H106" s="253" t="s">
        <v>130</v>
      </c>
      <c r="I106" s="253"/>
      <c r="J106" s="253"/>
      <c r="K106" s="253"/>
      <c r="L106" s="253"/>
      <c r="M106" s="253"/>
      <c r="N106" s="35" t="e">
        <f>SUM(F38:G39)/SUM(F38:I39)%</f>
        <v>#DIV/0!</v>
      </c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</row>
    <row r="107" spans="1:35">
      <c r="A107" s="252" t="s">
        <v>131</v>
      </c>
      <c r="B107" s="252"/>
      <c r="C107" s="252"/>
      <c r="D107" s="252"/>
      <c r="E107" s="252"/>
      <c r="F107" s="252"/>
      <c r="G107" s="131" t="e">
        <f>(H10+I10+H11+I11+H12+I12+H13+I13+H14+I14+H15+I15)*100/G102</f>
        <v>#DIV/0!</v>
      </c>
      <c r="H107" s="253" t="s">
        <v>132</v>
      </c>
      <c r="I107" s="253"/>
      <c r="J107" s="253"/>
      <c r="K107" s="253"/>
      <c r="L107" s="253"/>
      <c r="M107" s="253"/>
      <c r="N107" s="34" t="e">
        <f>SUM(F38:I39)/SUM(D38:E39)%</f>
        <v>#DIV/0!</v>
      </c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</row>
    <row r="108" spans="1:35">
      <c r="A108" s="252" t="s">
        <v>133</v>
      </c>
      <c r="B108" s="252"/>
      <c r="C108" s="252"/>
      <c r="D108" s="252"/>
      <c r="E108" s="252"/>
      <c r="F108" s="252"/>
      <c r="G108" s="131" t="e">
        <f>(H16+H17+H18+H19+H20+H21+H22+H23+H24+H25+H26+I26+I25+I24+I23+I22+I21+I20+I19+I18+I17+I16)*100/G102</f>
        <v>#DIV/0!</v>
      </c>
      <c r="H108" s="253" t="s">
        <v>134</v>
      </c>
      <c r="I108" s="253"/>
      <c r="J108" s="253"/>
      <c r="K108" s="253"/>
      <c r="L108" s="253"/>
      <c r="M108" s="253"/>
      <c r="N108" s="34" t="e">
        <f>SUM(U38:U39)*100/SUM(U38:X39)</f>
        <v>#DIV/0!</v>
      </c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</row>
    <row r="109" spans="1:35">
      <c r="A109" s="252" t="s">
        <v>135</v>
      </c>
      <c r="B109" s="252"/>
      <c r="C109" s="252"/>
      <c r="D109" s="252"/>
      <c r="E109" s="252"/>
      <c r="F109" s="252"/>
      <c r="G109" s="131" t="e">
        <f>SUM(H27:I31)*100/G102</f>
        <v>#DIV/0!</v>
      </c>
      <c r="H109" s="253" t="s">
        <v>136</v>
      </c>
      <c r="I109" s="253"/>
      <c r="J109" s="253"/>
      <c r="K109" s="253"/>
      <c r="L109" s="253"/>
      <c r="M109" s="253"/>
      <c r="N109" s="34" t="e">
        <f>SUM(X38:X39)*100/SUM(U38:X39)</f>
        <v>#DIV/0!</v>
      </c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</row>
    <row r="110" spans="1:35" ht="16.5" thickBot="1">
      <c r="A110" s="252" t="s">
        <v>137</v>
      </c>
      <c r="B110" s="252"/>
      <c r="C110" s="252"/>
      <c r="D110" s="252"/>
      <c r="E110" s="252"/>
      <c r="F110" s="252"/>
      <c r="G110" s="131" t="e">
        <f>(G109+G107)*100/G108</f>
        <v>#DIV/0!</v>
      </c>
      <c r="H110" s="258" t="s">
        <v>138</v>
      </c>
      <c r="I110" s="258"/>
      <c r="J110" s="258"/>
      <c r="K110" s="258"/>
      <c r="L110" s="258"/>
      <c r="M110" s="258"/>
      <c r="N110" s="36" t="e">
        <f>(C4+C5)*100/(B4+B5)</f>
        <v>#DIV/0!</v>
      </c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</row>
    <row r="111" spans="1:35">
      <c r="A111" s="252" t="s">
        <v>139</v>
      </c>
      <c r="B111" s="252"/>
      <c r="C111" s="252"/>
      <c r="D111" s="252"/>
      <c r="E111" s="252"/>
      <c r="F111" s="252"/>
      <c r="G111" s="131" t="e">
        <f t="shared" ref="G111:G120" si="6">J15*100/I15</f>
        <v>#DIV/0!</v>
      </c>
      <c r="H111" s="254" t="s">
        <v>140</v>
      </c>
      <c r="I111" s="255"/>
      <c r="J111" s="255"/>
      <c r="K111" s="255"/>
      <c r="L111" s="255"/>
      <c r="M111" s="255"/>
      <c r="N111" s="279" t="s">
        <v>204</v>
      </c>
      <c r="O111" s="172" t="s">
        <v>11</v>
      </c>
      <c r="P111" s="172" t="s">
        <v>12</v>
      </c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</row>
    <row r="112" spans="1:35">
      <c r="A112" s="252" t="s">
        <v>267</v>
      </c>
      <c r="B112" s="252"/>
      <c r="C112" s="252"/>
      <c r="D112" s="252"/>
      <c r="E112" s="252"/>
      <c r="F112" s="252"/>
      <c r="G112" s="131" t="e">
        <f t="shared" si="6"/>
        <v>#DIV/0!</v>
      </c>
      <c r="H112" s="256"/>
      <c r="I112" s="257"/>
      <c r="J112" s="257"/>
      <c r="K112" s="257"/>
      <c r="L112" s="257"/>
      <c r="M112" s="257"/>
      <c r="N112" s="280"/>
      <c r="O112" s="173"/>
      <c r="P112" s="173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</row>
    <row r="113" spans="1:35">
      <c r="A113" s="252" t="s">
        <v>268</v>
      </c>
      <c r="B113" s="252"/>
      <c r="C113" s="252"/>
      <c r="D113" s="252"/>
      <c r="E113" s="252"/>
      <c r="F113" s="252"/>
      <c r="G113" s="131" t="e">
        <f t="shared" si="6"/>
        <v>#DIV/0!</v>
      </c>
      <c r="H113" s="259" t="s">
        <v>141</v>
      </c>
      <c r="I113" s="259"/>
      <c r="J113" s="259"/>
      <c r="K113" s="259"/>
      <c r="L113" s="259"/>
      <c r="M113" s="259"/>
      <c r="N113" s="133" t="e">
        <f>SUM(Y56:Y57)/SUM(H32:I32)*1000</f>
        <v>#DIV/0!</v>
      </c>
      <c r="O113" s="131" t="e">
        <f>(Y56/H32)*1000</f>
        <v>#DIV/0!</v>
      </c>
      <c r="P113" s="131" t="e">
        <f>Y57/I32*1000</f>
        <v>#DIV/0!</v>
      </c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</row>
    <row r="114" spans="1:35">
      <c r="A114" s="252" t="s">
        <v>142</v>
      </c>
      <c r="B114" s="252"/>
      <c r="C114" s="252"/>
      <c r="D114" s="252"/>
      <c r="E114" s="252"/>
      <c r="F114" s="252"/>
      <c r="G114" s="131" t="e">
        <f t="shared" si="6"/>
        <v>#DIV/0!</v>
      </c>
      <c r="H114" s="252" t="s">
        <v>143</v>
      </c>
      <c r="I114" s="252"/>
      <c r="J114" s="252"/>
      <c r="K114" s="252"/>
      <c r="L114" s="252"/>
      <c r="M114" s="252"/>
      <c r="N114" s="134" t="e">
        <f>(C56+C57)*1000/SUM(D38:E39)</f>
        <v>#DIV/0!</v>
      </c>
      <c r="O114" s="131" t="e">
        <f>C56/SUM(D38:D39)*1000</f>
        <v>#DIV/0!</v>
      </c>
      <c r="P114" s="131" t="e">
        <f>C57/SUM(E38:E39)*1000</f>
        <v>#DIV/0!</v>
      </c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</row>
    <row r="115" spans="1:35">
      <c r="A115" s="252" t="s">
        <v>144</v>
      </c>
      <c r="B115" s="252"/>
      <c r="C115" s="252"/>
      <c r="D115" s="252"/>
      <c r="E115" s="252"/>
      <c r="F115" s="252"/>
      <c r="G115" s="131" t="e">
        <f t="shared" si="6"/>
        <v>#DIV/0!</v>
      </c>
      <c r="H115" s="252" t="s">
        <v>145</v>
      </c>
      <c r="I115" s="252"/>
      <c r="J115" s="252"/>
      <c r="K115" s="252"/>
      <c r="L115" s="252"/>
      <c r="M115" s="252"/>
      <c r="N115" s="134" t="e">
        <f>SUM(C56:D57)*1000/SUM(D38:E39)</f>
        <v>#DIV/0!</v>
      </c>
      <c r="O115" s="131" t="e">
        <f>SUM(C56:D56)/SUM(D38:D39)*1000</f>
        <v>#DIV/0!</v>
      </c>
      <c r="P115" s="131" t="e">
        <f>SUM(C57:D57)/SUM(E38:E39)*1000</f>
        <v>#DIV/0!</v>
      </c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</row>
    <row r="116" spans="1:35">
      <c r="A116" s="252" t="s">
        <v>146</v>
      </c>
      <c r="B116" s="252"/>
      <c r="C116" s="252"/>
      <c r="D116" s="252"/>
      <c r="E116" s="252"/>
      <c r="F116" s="252"/>
      <c r="G116" s="131" t="e">
        <f t="shared" si="6"/>
        <v>#DIV/0!</v>
      </c>
      <c r="H116" s="252" t="s">
        <v>147</v>
      </c>
      <c r="I116" s="252"/>
      <c r="J116" s="252"/>
      <c r="K116" s="252"/>
      <c r="L116" s="252"/>
      <c r="M116" s="252"/>
      <c r="N116" s="134" t="e">
        <f>SUM(C56:E57)*1000/SUM(D38:E39)</f>
        <v>#DIV/0!</v>
      </c>
      <c r="O116" s="131" t="e">
        <f>SUM(C56:E56)/SUM(D38:D39)*1000</f>
        <v>#DIV/0!</v>
      </c>
      <c r="P116" s="131" t="e">
        <f>SUM(C57:E57)/SUM(E38:E39)*1000</f>
        <v>#DIV/0!</v>
      </c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</row>
    <row r="117" spans="1:35">
      <c r="A117" s="252" t="s">
        <v>148</v>
      </c>
      <c r="B117" s="252"/>
      <c r="C117" s="252"/>
      <c r="D117" s="252"/>
      <c r="E117" s="252"/>
      <c r="F117" s="252"/>
      <c r="G117" s="131" t="e">
        <f t="shared" si="6"/>
        <v>#DIV/0!</v>
      </c>
      <c r="H117" s="252" t="s">
        <v>149</v>
      </c>
      <c r="I117" s="252"/>
      <c r="J117" s="252"/>
      <c r="K117" s="252"/>
      <c r="L117" s="252"/>
      <c r="M117" s="252"/>
      <c r="N117" s="134" t="e">
        <f>SUM(C56:E57)*1000/SUM(H10:I12)</f>
        <v>#DIV/0!</v>
      </c>
      <c r="O117" s="131" t="e">
        <f>SUM(C56:E56)/SUM(H10:H12)*1000</f>
        <v>#DIV/0!</v>
      </c>
      <c r="P117" s="131" t="e">
        <f>SUM(C57:E57)/SUM(I10:I12)*1000</f>
        <v>#DIV/0!</v>
      </c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</row>
    <row r="118" spans="1:35" ht="16.5" thickBot="1">
      <c r="A118" s="252" t="s">
        <v>150</v>
      </c>
      <c r="B118" s="252"/>
      <c r="C118" s="252"/>
      <c r="D118" s="252"/>
      <c r="E118" s="252"/>
      <c r="F118" s="252"/>
      <c r="G118" s="131" t="e">
        <f t="shared" si="6"/>
        <v>#DIV/0!</v>
      </c>
      <c r="H118" s="262" t="s">
        <v>151</v>
      </c>
      <c r="I118" s="262"/>
      <c r="J118" s="262"/>
      <c r="K118" s="262"/>
      <c r="L118" s="262"/>
      <c r="M118" s="262"/>
      <c r="N118" s="37" t="e">
        <f>SUM(C70:K79)*100000/SUM(D38:E39)</f>
        <v>#DIV/0!</v>
      </c>
      <c r="O118" s="50"/>
      <c r="P118" s="50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</row>
    <row r="119" spans="1:35">
      <c r="A119" s="252" t="s">
        <v>152</v>
      </c>
      <c r="B119" s="252"/>
      <c r="C119" s="252"/>
      <c r="D119" s="252"/>
      <c r="E119" s="252"/>
      <c r="F119" s="252"/>
      <c r="G119" s="131" t="e">
        <f t="shared" si="6"/>
        <v>#DIV/0!</v>
      </c>
      <c r="H119" s="260" t="s">
        <v>153</v>
      </c>
      <c r="I119" s="260"/>
      <c r="J119" s="260"/>
      <c r="K119" s="260"/>
      <c r="L119" s="260"/>
      <c r="M119" s="260"/>
      <c r="N119" s="260"/>
      <c r="O119" s="260"/>
      <c r="P119" s="260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</row>
    <row r="120" spans="1:35">
      <c r="A120" s="252" t="s">
        <v>285</v>
      </c>
      <c r="B120" s="252"/>
      <c r="C120" s="252"/>
      <c r="D120" s="252"/>
      <c r="E120" s="252"/>
      <c r="F120" s="252"/>
      <c r="G120" s="131" t="e">
        <f t="shared" si="6"/>
        <v>#DIV/0!</v>
      </c>
      <c r="H120" s="261"/>
      <c r="I120" s="261"/>
      <c r="J120" s="261"/>
      <c r="K120" s="261"/>
      <c r="L120" s="261"/>
      <c r="M120" s="261"/>
      <c r="N120" s="261"/>
      <c r="O120" s="261"/>
      <c r="P120" s="261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</row>
    <row r="121" spans="1:35">
      <c r="A121" s="252" t="s">
        <v>278</v>
      </c>
      <c r="B121" s="252"/>
      <c r="C121" s="252"/>
      <c r="D121" s="252"/>
      <c r="E121" s="252"/>
      <c r="F121" s="252"/>
      <c r="G121" s="131" t="e">
        <f>SUM(J15:J24)*100/SUM(I15:I24)</f>
        <v>#DIV/0!</v>
      </c>
      <c r="H121" s="259" t="s">
        <v>85</v>
      </c>
      <c r="I121" s="259"/>
      <c r="J121" s="259"/>
      <c r="K121" s="259"/>
      <c r="L121" s="259"/>
      <c r="M121" s="259"/>
      <c r="N121" s="133" t="e">
        <f>SUM(C$61:C$66)*1000/SUM($H$10:$I$12)</f>
        <v>#DIV/0!</v>
      </c>
      <c r="O121" s="51"/>
      <c r="P121" s="51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</row>
    <row r="122" spans="1:35">
      <c r="A122" s="252" t="s">
        <v>277</v>
      </c>
      <c r="B122" s="252"/>
      <c r="C122" s="252"/>
      <c r="D122" s="252"/>
      <c r="E122" s="252"/>
      <c r="F122" s="252"/>
      <c r="G122" s="131" t="e">
        <f>SUM(J16:J24)*100/SUM(I16:I24)</f>
        <v>#DIV/0!</v>
      </c>
      <c r="H122" s="252" t="s">
        <v>86</v>
      </c>
      <c r="I122" s="252"/>
      <c r="J122" s="252"/>
      <c r="K122" s="252"/>
      <c r="L122" s="252"/>
      <c r="M122" s="252"/>
      <c r="N122" s="133" t="e">
        <f>SUM(D$61:D$66)*1000/SUM($H$10:$I$12)</f>
        <v>#DIV/0!</v>
      </c>
      <c r="O122" s="48"/>
      <c r="P122" s="48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</row>
    <row r="123" spans="1:35">
      <c r="A123" s="252" t="s">
        <v>154</v>
      </c>
      <c r="B123" s="252"/>
      <c r="C123" s="252"/>
      <c r="D123" s="252"/>
      <c r="E123" s="252"/>
      <c r="F123" s="252"/>
      <c r="G123" s="131" t="e">
        <f>SUM(D38:E39)/SUM(H32:I32)*1000</f>
        <v>#DIV/0!</v>
      </c>
      <c r="H123" s="252" t="s">
        <v>155</v>
      </c>
      <c r="I123" s="252"/>
      <c r="J123" s="252"/>
      <c r="K123" s="252"/>
      <c r="L123" s="252"/>
      <c r="M123" s="252"/>
      <c r="N123" s="133" t="e">
        <f>SUM(E$61:E$66)*1000/SUM($H$10:$I$12)</f>
        <v>#DIV/0!</v>
      </c>
      <c r="O123" s="48"/>
      <c r="P123" s="48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</row>
    <row r="124" spans="1:35">
      <c r="A124" s="266" t="s">
        <v>156</v>
      </c>
      <c r="B124" s="266"/>
      <c r="C124" s="266"/>
      <c r="D124" s="266"/>
      <c r="E124" s="266"/>
      <c r="F124" s="266"/>
      <c r="G124" s="147" t="e">
        <f>(D38+E38+E39+D39)*1000/SUM(I15:I24)</f>
        <v>#DIV/0!</v>
      </c>
      <c r="H124" s="252" t="s">
        <v>157</v>
      </c>
      <c r="I124" s="252"/>
      <c r="J124" s="252"/>
      <c r="K124" s="252"/>
      <c r="L124" s="252"/>
      <c r="M124" s="252"/>
      <c r="N124" s="133" t="e">
        <f>SUM(F$61:F$66)*1000/SUM($H$10:$I$12)</f>
        <v>#DIV/0!</v>
      </c>
      <c r="O124" s="48"/>
      <c r="P124" s="48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</row>
    <row r="125" spans="1:35">
      <c r="A125" s="252" t="s">
        <v>158</v>
      </c>
      <c r="B125" s="252"/>
      <c r="C125" s="252"/>
      <c r="D125" s="252"/>
      <c r="E125" s="252"/>
      <c r="F125" s="252"/>
      <c r="G125" s="131" t="e">
        <f>(L38+L39)*1000/I15</f>
        <v>#DIV/0!</v>
      </c>
      <c r="H125" s="252" t="s">
        <v>89</v>
      </c>
      <c r="I125" s="252"/>
      <c r="J125" s="252"/>
      <c r="K125" s="252"/>
      <c r="L125" s="252"/>
      <c r="M125" s="252"/>
      <c r="N125" s="133" t="e">
        <f>SUM(G$61:G$66)*1000/SUM($H$10:$I$12)</f>
        <v>#DIV/0!</v>
      </c>
      <c r="O125" s="48"/>
      <c r="P125" s="48"/>
      <c r="Q125" s="57"/>
      <c r="R125" s="57"/>
      <c r="S125" s="57"/>
      <c r="T125" s="57"/>
      <c r="U125" s="57"/>
      <c r="V125" s="55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</row>
    <row r="126" spans="1:35">
      <c r="A126" s="252" t="s">
        <v>159</v>
      </c>
      <c r="B126" s="252"/>
      <c r="C126" s="252"/>
      <c r="D126" s="252"/>
      <c r="E126" s="252"/>
      <c r="F126" s="252"/>
      <c r="G126" s="131" t="e">
        <f>(M38+M39)*1000/(I17+I16)</f>
        <v>#DIV/0!</v>
      </c>
      <c r="H126" s="252" t="s">
        <v>90</v>
      </c>
      <c r="I126" s="252"/>
      <c r="J126" s="252"/>
      <c r="K126" s="252"/>
      <c r="L126" s="252"/>
      <c r="M126" s="252"/>
      <c r="N126" s="133" t="e">
        <f>SUM(H$61:H$66)*1000/SUM($H$10:$I$12)</f>
        <v>#DIV/0!</v>
      </c>
      <c r="O126" s="48"/>
      <c r="P126" s="48"/>
      <c r="Q126" s="57"/>
      <c r="R126" s="57"/>
      <c r="S126" s="57"/>
      <c r="T126" s="57"/>
      <c r="U126" s="57"/>
      <c r="V126" s="55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</row>
    <row r="127" spans="1:35">
      <c r="A127" s="252" t="s">
        <v>160</v>
      </c>
      <c r="B127" s="252"/>
      <c r="C127" s="252"/>
      <c r="D127" s="252"/>
      <c r="E127" s="252"/>
      <c r="F127" s="252"/>
      <c r="G127" s="131" t="e">
        <f>(N38+N39)*1000/I18</f>
        <v>#DIV/0!</v>
      </c>
      <c r="H127" s="252" t="s">
        <v>91</v>
      </c>
      <c r="I127" s="252"/>
      <c r="J127" s="252"/>
      <c r="K127" s="252"/>
      <c r="L127" s="252"/>
      <c r="M127" s="252"/>
      <c r="N127" s="133" t="e">
        <f>SUM(I$61:I$66)*1000/SUM($H$10:$I$12)</f>
        <v>#DIV/0!</v>
      </c>
      <c r="O127" s="48"/>
      <c r="P127" s="48"/>
      <c r="Q127" s="57"/>
      <c r="R127" s="57"/>
      <c r="S127" s="57"/>
      <c r="T127" s="57"/>
      <c r="U127" s="57"/>
      <c r="V127" s="55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</row>
    <row r="128" spans="1:35">
      <c r="A128" s="252" t="s">
        <v>161</v>
      </c>
      <c r="B128" s="252"/>
      <c r="C128" s="252"/>
      <c r="D128" s="252"/>
      <c r="E128" s="252"/>
      <c r="F128" s="252"/>
      <c r="G128" s="131" t="e">
        <f>(O38+O39)*1000/I19</f>
        <v>#DIV/0!</v>
      </c>
      <c r="H128" s="252" t="s">
        <v>162</v>
      </c>
      <c r="I128" s="252"/>
      <c r="J128" s="252"/>
      <c r="K128" s="252"/>
      <c r="L128" s="252"/>
      <c r="M128" s="252"/>
      <c r="N128" s="133" t="e">
        <f>SUM(J$61:J$66)*1000/SUM($H$10:$I$12)</f>
        <v>#DIV/0!</v>
      </c>
      <c r="O128" s="48"/>
      <c r="P128" s="48"/>
      <c r="Q128" s="57"/>
      <c r="R128" s="57"/>
      <c r="S128" s="57"/>
      <c r="T128" s="57"/>
      <c r="U128" s="57"/>
      <c r="V128" s="55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</row>
    <row r="129" spans="1:35">
      <c r="A129" s="252" t="s">
        <v>163</v>
      </c>
      <c r="B129" s="252"/>
      <c r="C129" s="252"/>
      <c r="D129" s="252"/>
      <c r="E129" s="252"/>
      <c r="F129" s="252"/>
      <c r="G129" s="131" t="e">
        <f>(P38+P39)*1000/I20</f>
        <v>#DIV/0!</v>
      </c>
      <c r="H129" s="252" t="s">
        <v>93</v>
      </c>
      <c r="I129" s="252"/>
      <c r="J129" s="252"/>
      <c r="K129" s="252"/>
      <c r="L129" s="252"/>
      <c r="M129" s="252"/>
      <c r="N129" s="133" t="e">
        <f>SUM(K$61:K$66)*1000/SUM($H$10:$I$12)</f>
        <v>#DIV/0!</v>
      </c>
      <c r="O129" s="48"/>
      <c r="P129" s="48"/>
      <c r="Q129" s="57"/>
      <c r="R129" s="57"/>
      <c r="S129" s="57"/>
      <c r="T129" s="57"/>
      <c r="U129" s="57"/>
      <c r="V129" s="55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</row>
    <row r="130" spans="1:35">
      <c r="A130" s="252" t="s">
        <v>164</v>
      </c>
      <c r="B130" s="252"/>
      <c r="C130" s="252"/>
      <c r="D130" s="252"/>
      <c r="E130" s="252"/>
      <c r="F130" s="252"/>
      <c r="G130" s="131" t="e">
        <f>(Q38+Q39)*1000/I21</f>
        <v>#DIV/0!</v>
      </c>
      <c r="H130" s="263" t="s">
        <v>176</v>
      </c>
      <c r="I130" s="264"/>
      <c r="J130" s="264"/>
      <c r="K130" s="264"/>
      <c r="L130" s="264"/>
      <c r="M130" s="264"/>
      <c r="N130" s="264"/>
      <c r="O130" s="264"/>
      <c r="P130" s="265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</row>
    <row r="131" spans="1:35">
      <c r="A131" s="252" t="s">
        <v>165</v>
      </c>
      <c r="B131" s="252"/>
      <c r="C131" s="252"/>
      <c r="D131" s="252"/>
      <c r="E131" s="252"/>
      <c r="F131" s="252"/>
      <c r="G131" s="131" t="e">
        <f>(R38+R39)*1000/I22</f>
        <v>#DIV/0!</v>
      </c>
      <c r="H131" s="268" t="s">
        <v>85</v>
      </c>
      <c r="I131" s="268"/>
      <c r="J131" s="268"/>
      <c r="K131" s="268"/>
      <c r="L131" s="268"/>
      <c r="M131" s="268"/>
      <c r="N131" s="1" t="e">
        <f>SUM(C61:C66)/SUM(D38:E39)*1000</f>
        <v>#DIV/0!</v>
      </c>
      <c r="O131" s="48"/>
      <c r="P131" s="48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</row>
    <row r="132" spans="1:35">
      <c r="A132" s="252" t="s">
        <v>166</v>
      </c>
      <c r="B132" s="252"/>
      <c r="C132" s="252"/>
      <c r="D132" s="252"/>
      <c r="E132" s="252"/>
      <c r="F132" s="252"/>
      <c r="G132" s="131" t="e">
        <f>(S38+S39)*1000/I23</f>
        <v>#DIV/0!</v>
      </c>
      <c r="H132" s="267" t="s">
        <v>86</v>
      </c>
      <c r="I132" s="267"/>
      <c r="J132" s="267"/>
      <c r="K132" s="267"/>
      <c r="L132" s="267"/>
      <c r="M132" s="267"/>
      <c r="N132" s="2" t="e">
        <f>SUM(D61:D66)/SUM(D38:E39)*1000</f>
        <v>#DIV/0!</v>
      </c>
      <c r="O132" s="48"/>
      <c r="P132" s="48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</row>
    <row r="133" spans="1:35">
      <c r="A133" s="266" t="s">
        <v>279</v>
      </c>
      <c r="B133" s="266"/>
      <c r="C133" s="266"/>
      <c r="D133" s="266"/>
      <c r="E133" s="266"/>
      <c r="F133" s="266"/>
      <c r="G133" s="147" t="e">
        <f>(T38+T39)*1000/I24</f>
        <v>#DIV/0!</v>
      </c>
      <c r="H133" s="267" t="s">
        <v>155</v>
      </c>
      <c r="I133" s="267"/>
      <c r="J133" s="267"/>
      <c r="K133" s="267"/>
      <c r="L133" s="267"/>
      <c r="M133" s="267"/>
      <c r="N133" s="2" t="e">
        <f>SUM(E61:E66)/SUM(D38:E39)*1000</f>
        <v>#DIV/0!</v>
      </c>
      <c r="O133" s="48"/>
      <c r="P133" s="48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</row>
    <row r="134" spans="1:35">
      <c r="A134" s="266" t="s">
        <v>167</v>
      </c>
      <c r="B134" s="266"/>
      <c r="C134" s="266"/>
      <c r="D134" s="266"/>
      <c r="E134" s="266"/>
      <c r="F134" s="266"/>
      <c r="G134" s="147" t="e">
        <f>SUM(G125:G133)*5/1000</f>
        <v>#DIV/0!</v>
      </c>
      <c r="H134" s="267" t="s">
        <v>157</v>
      </c>
      <c r="I134" s="267"/>
      <c r="J134" s="267"/>
      <c r="K134" s="267"/>
      <c r="L134" s="267"/>
      <c r="M134" s="267"/>
      <c r="N134" s="2" t="e">
        <f>SUM(F61:F66)/SUM(D38:E39)*1000</f>
        <v>#DIV/0!</v>
      </c>
      <c r="O134" s="48"/>
      <c r="P134" s="48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</row>
    <row r="135" spans="1:35">
      <c r="A135" s="252" t="s">
        <v>168</v>
      </c>
      <c r="B135" s="252"/>
      <c r="C135" s="252"/>
      <c r="D135" s="252"/>
      <c r="E135" s="252"/>
      <c r="F135" s="252"/>
      <c r="G135" s="131" t="e">
        <f>(D38+D39)/(E38+E39)</f>
        <v>#DIV/0!</v>
      </c>
      <c r="H135" s="267" t="s">
        <v>89</v>
      </c>
      <c r="I135" s="267"/>
      <c r="J135" s="267"/>
      <c r="K135" s="267"/>
      <c r="L135" s="267"/>
      <c r="M135" s="267"/>
      <c r="N135" s="2" t="e">
        <f>SUM(G61:G66)/SUM(D38:E39)*1000</f>
        <v>#DIV/0!</v>
      </c>
      <c r="O135" s="48"/>
      <c r="P135" s="48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</row>
    <row r="136" spans="1:35">
      <c r="A136" s="252" t="s">
        <v>169</v>
      </c>
      <c r="B136" s="252"/>
      <c r="C136" s="252"/>
      <c r="D136" s="252"/>
      <c r="E136" s="252"/>
      <c r="F136" s="252"/>
      <c r="G136" s="131" t="e">
        <f>G134*(E38+E39)/SUM(D38:E39)</f>
        <v>#DIV/0!</v>
      </c>
      <c r="H136" s="267" t="s">
        <v>90</v>
      </c>
      <c r="I136" s="267"/>
      <c r="J136" s="267"/>
      <c r="K136" s="267"/>
      <c r="L136" s="267"/>
      <c r="M136" s="267"/>
      <c r="N136" s="2" t="e">
        <f>SUM(H61:H66)/SUM(D38:E39)*1000</f>
        <v>#DIV/0!</v>
      </c>
      <c r="O136" s="48"/>
      <c r="P136" s="48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</row>
    <row r="137" spans="1:35">
      <c r="A137" s="252" t="s">
        <v>170</v>
      </c>
      <c r="B137" s="252"/>
      <c r="C137" s="252"/>
      <c r="D137" s="252"/>
      <c r="E137" s="252"/>
      <c r="F137" s="252"/>
      <c r="G137" s="131" t="e">
        <f>(G123-N113)/10</f>
        <v>#DIV/0!</v>
      </c>
      <c r="H137" s="267" t="s">
        <v>91</v>
      </c>
      <c r="I137" s="267"/>
      <c r="J137" s="267"/>
      <c r="K137" s="267"/>
      <c r="L137" s="267"/>
      <c r="M137" s="267"/>
      <c r="N137" s="2" t="e">
        <f>SUM(I61:I66)/SUM(D38:E39)*1000</f>
        <v>#DIV/0!</v>
      </c>
      <c r="O137" s="48"/>
      <c r="P137" s="48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</row>
    <row r="138" spans="1:35">
      <c r="A138" s="252" t="s">
        <v>274</v>
      </c>
      <c r="B138" s="252"/>
      <c r="C138" s="252"/>
      <c r="D138" s="252"/>
      <c r="E138" s="252"/>
      <c r="F138" s="252"/>
      <c r="G138" s="131" t="e">
        <f>SUM(AA38:AA39)/($J$32)%</f>
        <v>#DIV/0!</v>
      </c>
      <c r="H138" s="267" t="s">
        <v>162</v>
      </c>
      <c r="I138" s="267"/>
      <c r="J138" s="267"/>
      <c r="K138" s="267"/>
      <c r="L138" s="267"/>
      <c r="M138" s="267"/>
      <c r="N138" s="2" t="e">
        <f>SUM(J61:J66)/SUM(D38:E39)*1000</f>
        <v>#DIV/0!</v>
      </c>
      <c r="O138" s="48"/>
      <c r="P138" s="48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</row>
    <row r="139" spans="1:35" ht="16.5" thickBot="1">
      <c r="A139" s="252" t="s">
        <v>275</v>
      </c>
      <c r="B139" s="252"/>
      <c r="C139" s="252"/>
      <c r="D139" s="252"/>
      <c r="E139" s="252"/>
      <c r="F139" s="252"/>
      <c r="G139" s="131" t="e">
        <f>SUM(AB38:AB39)/($J$32)%</f>
        <v>#DIV/0!</v>
      </c>
      <c r="H139" s="269" t="s">
        <v>93</v>
      </c>
      <c r="I139" s="269"/>
      <c r="J139" s="269"/>
      <c r="K139" s="269"/>
      <c r="L139" s="269"/>
      <c r="M139" s="269"/>
      <c r="N139" s="52" t="e">
        <f>SUM(K61:K66)/SUM(D38:E39)*1000</f>
        <v>#DIV/0!</v>
      </c>
      <c r="O139" s="50"/>
      <c r="P139" s="50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</row>
    <row r="140" spans="1:35">
      <c r="A140" s="252" t="s">
        <v>209</v>
      </c>
      <c r="B140" s="252"/>
      <c r="C140" s="252"/>
      <c r="D140" s="252"/>
      <c r="E140" s="252"/>
      <c r="F140" s="252"/>
      <c r="G140" s="131">
        <f>SUM(AF37:AF38)-SUM(AE37:AE38)</f>
        <v>0</v>
      </c>
      <c r="H140" s="270" t="s">
        <v>271</v>
      </c>
      <c r="I140" s="271"/>
      <c r="J140" s="271"/>
      <c r="K140" s="271"/>
      <c r="L140" s="271"/>
      <c r="M140" s="271"/>
      <c r="N140" s="135" t="e">
        <f>SUM(E$56:E$57)*1000/SUM(H12:I12)</f>
        <v>#DIV/0!</v>
      </c>
      <c r="O140" s="135" t="e">
        <f>(E56/H12)*1000</f>
        <v>#DIV/0!</v>
      </c>
      <c r="P140" s="136" t="e">
        <f>(E$57/I12)*1000</f>
        <v>#DIV/0!</v>
      </c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</row>
    <row r="141" spans="1:35">
      <c r="A141" s="146"/>
      <c r="B141" s="146"/>
      <c r="C141" s="146"/>
      <c r="D141" s="146"/>
      <c r="E141" s="146"/>
      <c r="F141" s="146"/>
      <c r="G141" s="146"/>
      <c r="H141" s="272" t="s">
        <v>187</v>
      </c>
      <c r="I141" s="273"/>
      <c r="J141" s="273"/>
      <c r="K141" s="273"/>
      <c r="L141" s="273"/>
      <c r="M141" s="273"/>
      <c r="N141" s="131" t="e">
        <f>SUM(F$56:G$57)/SUM(H13:I14)*1000</f>
        <v>#DIV/0!</v>
      </c>
      <c r="O141" s="131" t="e">
        <f>(F56+G56)/(H13+H14)*1000</f>
        <v>#DIV/0!</v>
      </c>
      <c r="P141" s="137" t="e">
        <f>(F$57+G57)/(I13+I14)*1000</f>
        <v>#DIV/0!</v>
      </c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</row>
    <row r="142" spans="1:35">
      <c r="A142" s="146"/>
      <c r="B142" s="146"/>
      <c r="C142" s="146"/>
      <c r="D142" s="146"/>
      <c r="E142" s="146"/>
      <c r="F142" s="146"/>
      <c r="G142" s="146"/>
      <c r="H142" s="272" t="s">
        <v>188</v>
      </c>
      <c r="I142" s="273"/>
      <c r="J142" s="273"/>
      <c r="K142" s="273"/>
      <c r="L142" s="273"/>
      <c r="M142" s="273"/>
      <c r="N142" s="131" t="e">
        <f>SUM(H$56:H$57)/SUM(H15:I15)*1000</f>
        <v>#DIV/0!</v>
      </c>
      <c r="O142" s="131" t="e">
        <f>(H56/H15)*1000</f>
        <v>#DIV/0!</v>
      </c>
      <c r="P142" s="137" t="e">
        <f>(H$57/I15)*1000</f>
        <v>#DIV/0!</v>
      </c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</row>
    <row r="143" spans="1:35">
      <c r="A143" s="146"/>
      <c r="B143" s="146"/>
      <c r="C143" s="146"/>
      <c r="D143" s="146"/>
      <c r="E143" s="146"/>
      <c r="F143" s="146"/>
      <c r="G143" s="146"/>
      <c r="H143" s="272" t="s">
        <v>189</v>
      </c>
      <c r="I143" s="273"/>
      <c r="J143" s="273"/>
      <c r="K143" s="273"/>
      <c r="L143" s="273"/>
      <c r="M143" s="273"/>
      <c r="N143" s="131" t="e">
        <f>SUM(I$56:J$57)/SUM(H16:I17)*1000</f>
        <v>#DIV/0!</v>
      </c>
      <c r="O143" s="131" t="e">
        <f>(I56+J56)/(H16+H17)*1000</f>
        <v>#DIV/0!</v>
      </c>
      <c r="P143" s="137" t="e">
        <f>(I57+J57)/(I16+I17)*1000</f>
        <v>#DIV/0!</v>
      </c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</row>
    <row r="144" spans="1:35">
      <c r="A144" s="146"/>
      <c r="B144" s="146"/>
      <c r="C144" s="146"/>
      <c r="D144" s="146"/>
      <c r="E144" s="146"/>
      <c r="F144" s="146"/>
      <c r="G144" s="146"/>
      <c r="H144" s="272" t="s">
        <v>190</v>
      </c>
      <c r="I144" s="273"/>
      <c r="J144" s="273"/>
      <c r="K144" s="273"/>
      <c r="L144" s="273"/>
      <c r="M144" s="273"/>
      <c r="N144" s="131" t="e">
        <f>SUM(K$56:K$57)/SUM(H18:I18)*1000</f>
        <v>#DIV/0!</v>
      </c>
      <c r="O144" s="131" t="e">
        <f>(K56/H18)*1000</f>
        <v>#DIV/0!</v>
      </c>
      <c r="P144" s="137" t="e">
        <f>(K57/I18)*1000</f>
        <v>#DIV/0!</v>
      </c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</row>
    <row r="145" spans="1:35">
      <c r="A145" s="146"/>
      <c r="B145" s="146"/>
      <c r="C145" s="146"/>
      <c r="D145" s="146"/>
      <c r="E145" s="146"/>
      <c r="F145" s="146"/>
      <c r="G145" s="146"/>
      <c r="H145" s="272" t="s">
        <v>191</v>
      </c>
      <c r="I145" s="273"/>
      <c r="J145" s="273"/>
      <c r="K145" s="273"/>
      <c r="L145" s="273"/>
      <c r="M145" s="273"/>
      <c r="N145" s="131" t="e">
        <f>SUM(L$56:L$57)/SUM(H19:I19)*1000</f>
        <v>#DIV/0!</v>
      </c>
      <c r="O145" s="131" t="e">
        <f>(L56/H19)*1000</f>
        <v>#DIV/0!</v>
      </c>
      <c r="P145" s="137" t="e">
        <f>(L57/I19)*1000</f>
        <v>#DIV/0!</v>
      </c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</row>
    <row r="146" spans="1:35">
      <c r="A146" s="146"/>
      <c r="B146" s="146"/>
      <c r="C146" s="146"/>
      <c r="D146" s="146"/>
      <c r="E146" s="146"/>
      <c r="F146" s="146"/>
      <c r="G146" s="146"/>
      <c r="H146" s="272" t="s">
        <v>192</v>
      </c>
      <c r="I146" s="273"/>
      <c r="J146" s="273"/>
      <c r="K146" s="273"/>
      <c r="L146" s="273"/>
      <c r="M146" s="273"/>
      <c r="N146" s="131" t="e">
        <f>SUM(M$56:M$57)/SUM(H20:I20)*1000</f>
        <v>#DIV/0!</v>
      </c>
      <c r="O146" s="131" t="e">
        <f>(M56/H20)*1000</f>
        <v>#DIV/0!</v>
      </c>
      <c r="P146" s="137" t="e">
        <f>(M57/I20)*1000</f>
        <v>#DIV/0!</v>
      </c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</row>
    <row r="147" spans="1:35">
      <c r="A147" s="146"/>
      <c r="B147" s="146"/>
      <c r="C147" s="146"/>
      <c r="D147" s="146"/>
      <c r="E147" s="146"/>
      <c r="F147" s="146"/>
      <c r="G147" s="146"/>
      <c r="H147" s="272" t="s">
        <v>193</v>
      </c>
      <c r="I147" s="273"/>
      <c r="J147" s="273"/>
      <c r="K147" s="273"/>
      <c r="L147" s="273"/>
      <c r="M147" s="273"/>
      <c r="N147" s="131" t="e">
        <f>SUM(N$56:N$57)/SUM(H21:I21)*1000</f>
        <v>#DIV/0!</v>
      </c>
      <c r="O147" s="131" t="e">
        <f>(N56/H21)*1000</f>
        <v>#DIV/0!</v>
      </c>
      <c r="P147" s="137" t="e">
        <f>(N57/I21)*1000</f>
        <v>#DIV/0!</v>
      </c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</row>
    <row r="148" spans="1:35">
      <c r="A148" s="146"/>
      <c r="B148" s="146"/>
      <c r="C148" s="146"/>
      <c r="D148" s="146"/>
      <c r="E148" s="146"/>
      <c r="F148" s="146"/>
      <c r="G148" s="146"/>
      <c r="H148" s="272" t="s">
        <v>194</v>
      </c>
      <c r="I148" s="273"/>
      <c r="J148" s="273"/>
      <c r="K148" s="273"/>
      <c r="L148" s="273"/>
      <c r="M148" s="273"/>
      <c r="N148" s="131" t="e">
        <f>SUM(O$56:O$57)/SUM(H22:I22)*1000</f>
        <v>#DIV/0!</v>
      </c>
      <c r="O148" s="131" t="e">
        <f>(O56/H22)*1000</f>
        <v>#DIV/0!</v>
      </c>
      <c r="P148" s="137" t="e">
        <f>(O57/I22)*1000</f>
        <v>#DIV/0!</v>
      </c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</row>
    <row r="149" spans="1:35">
      <c r="A149" s="146"/>
      <c r="B149" s="146"/>
      <c r="C149" s="146"/>
      <c r="D149" s="146"/>
      <c r="E149" s="146"/>
      <c r="F149" s="146"/>
      <c r="G149" s="146"/>
      <c r="H149" s="272" t="s">
        <v>195</v>
      </c>
      <c r="I149" s="273"/>
      <c r="J149" s="273"/>
      <c r="K149" s="273"/>
      <c r="L149" s="273"/>
      <c r="M149" s="273"/>
      <c r="N149" s="131" t="e">
        <f>SUM(P$56:P$57)/SUM(H23:I23)*1000</f>
        <v>#DIV/0!</v>
      </c>
      <c r="O149" s="131" t="e">
        <f>(P56/H23)*1000</f>
        <v>#DIV/0!</v>
      </c>
      <c r="P149" s="137" t="e">
        <f>(P57/I23)*1000</f>
        <v>#DIV/0!</v>
      </c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</row>
    <row r="150" spans="1:35">
      <c r="A150" s="146"/>
      <c r="B150" s="146"/>
      <c r="C150" s="146"/>
      <c r="D150" s="146"/>
      <c r="E150" s="146"/>
      <c r="F150" s="146"/>
      <c r="G150" s="146"/>
      <c r="H150" s="272" t="s">
        <v>196</v>
      </c>
      <c r="I150" s="273"/>
      <c r="J150" s="273"/>
      <c r="K150" s="273"/>
      <c r="L150" s="273"/>
      <c r="M150" s="273"/>
      <c r="N150" s="131" t="e">
        <f>SUM(Q$56:Q$57)/SUM(H24:I24)*1000</f>
        <v>#DIV/0!</v>
      </c>
      <c r="O150" s="131" t="e">
        <f>(Q56/H24)*1000</f>
        <v>#DIV/0!</v>
      </c>
      <c r="P150" s="137" t="e">
        <f>(Q57/I24)*1000</f>
        <v>#DIV/0!</v>
      </c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</row>
    <row r="151" spans="1:35">
      <c r="A151" s="146"/>
      <c r="B151" s="146"/>
      <c r="C151" s="146"/>
      <c r="D151" s="146"/>
      <c r="E151" s="146"/>
      <c r="F151" s="146"/>
      <c r="G151" s="146"/>
      <c r="H151" s="272" t="s">
        <v>197</v>
      </c>
      <c r="I151" s="273"/>
      <c r="J151" s="273"/>
      <c r="K151" s="273"/>
      <c r="L151" s="273"/>
      <c r="M151" s="273"/>
      <c r="N151" s="131" t="e">
        <f>SUM(R$56:R$57)/SUM(H25:I25)*1000</f>
        <v>#DIV/0!</v>
      </c>
      <c r="O151" s="131" t="e">
        <f>(R56/H25)*1000</f>
        <v>#DIV/0!</v>
      </c>
      <c r="P151" s="137" t="e">
        <f>(R57/I25)*1000</f>
        <v>#DIV/0!</v>
      </c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</row>
    <row r="152" spans="1:35">
      <c r="A152" s="146"/>
      <c r="B152" s="146"/>
      <c r="C152" s="146"/>
      <c r="D152" s="146"/>
      <c r="E152" s="146"/>
      <c r="F152" s="146"/>
      <c r="G152" s="146"/>
      <c r="H152" s="272" t="s">
        <v>198</v>
      </c>
      <c r="I152" s="273"/>
      <c r="J152" s="273"/>
      <c r="K152" s="273"/>
      <c r="L152" s="273"/>
      <c r="M152" s="273"/>
      <c r="N152" s="131" t="e">
        <f>SUM(S$56:S$57)/SUM(H26:I26)*1000</f>
        <v>#DIV/0!</v>
      </c>
      <c r="O152" s="131" t="e">
        <f>(S56/H26)*1000</f>
        <v>#DIV/0!</v>
      </c>
      <c r="P152" s="137" t="e">
        <f>(S57/I26)*1000</f>
        <v>#DIV/0!</v>
      </c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</row>
    <row r="153" spans="1:35">
      <c r="A153" s="146"/>
      <c r="B153" s="146"/>
      <c r="C153" s="146"/>
      <c r="D153" s="146"/>
      <c r="E153" s="146"/>
      <c r="F153" s="146"/>
      <c r="G153" s="146"/>
      <c r="H153" s="272" t="s">
        <v>199</v>
      </c>
      <c r="I153" s="273"/>
      <c r="J153" s="273"/>
      <c r="K153" s="273"/>
      <c r="L153" s="273"/>
      <c r="M153" s="273"/>
      <c r="N153" s="131" t="e">
        <f>SUM(T$56:T$57)/SUM(H27:I27)*1000</f>
        <v>#DIV/0!</v>
      </c>
      <c r="O153" s="131" t="e">
        <f>(T56/H27)*1000</f>
        <v>#DIV/0!</v>
      </c>
      <c r="P153" s="137" t="e">
        <f>(T57/I27)*1000</f>
        <v>#DIV/0!</v>
      </c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</row>
    <row r="154" spans="1:35">
      <c r="A154" s="146"/>
      <c r="B154" s="146"/>
      <c r="C154" s="146"/>
      <c r="D154" s="146"/>
      <c r="E154" s="146"/>
      <c r="F154" s="146"/>
      <c r="G154" s="146"/>
      <c r="H154" s="272" t="s">
        <v>200</v>
      </c>
      <c r="I154" s="273"/>
      <c r="J154" s="273"/>
      <c r="K154" s="273"/>
      <c r="L154" s="273"/>
      <c r="M154" s="273"/>
      <c r="N154" s="131" t="e">
        <f>SUM(U$56:U$57)/SUM(H28:I28)*1000</f>
        <v>#DIV/0!</v>
      </c>
      <c r="O154" s="131" t="e">
        <f>(U56/H28)*1000</f>
        <v>#DIV/0!</v>
      </c>
      <c r="P154" s="137" t="e">
        <f>(U57/I28)*1000</f>
        <v>#DIV/0!</v>
      </c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</row>
    <row r="155" spans="1:35">
      <c r="A155" s="146"/>
      <c r="B155" s="146"/>
      <c r="C155" s="146"/>
      <c r="D155" s="146"/>
      <c r="E155" s="146"/>
      <c r="F155" s="146"/>
      <c r="G155" s="146"/>
      <c r="H155" s="272" t="s">
        <v>201</v>
      </c>
      <c r="I155" s="273"/>
      <c r="J155" s="273"/>
      <c r="K155" s="273"/>
      <c r="L155" s="273"/>
      <c r="M155" s="273"/>
      <c r="N155" s="131" t="e">
        <f>SUM(V$56:V$57)/SUM(H29:I29)*1000</f>
        <v>#DIV/0!</v>
      </c>
      <c r="O155" s="131" t="e">
        <f>(V56/H29)*1000</f>
        <v>#DIV/0!</v>
      </c>
      <c r="P155" s="137" t="e">
        <f>(V57/I29)*1000</f>
        <v>#DIV/0!</v>
      </c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</row>
    <row r="156" spans="1:35">
      <c r="A156" s="146"/>
      <c r="B156" s="146"/>
      <c r="C156" s="146"/>
      <c r="D156" s="146"/>
      <c r="E156" s="146"/>
      <c r="F156" s="146"/>
      <c r="G156" s="146"/>
      <c r="H156" s="272" t="s">
        <v>202</v>
      </c>
      <c r="I156" s="273"/>
      <c r="J156" s="273"/>
      <c r="K156" s="273"/>
      <c r="L156" s="273"/>
      <c r="M156" s="273"/>
      <c r="N156" s="131" t="e">
        <f>SUM(W$56:W$57)/SUM(H30:I30)*1000</f>
        <v>#DIV/0!</v>
      </c>
      <c r="O156" s="131" t="e">
        <f>(W56/H30)*1000</f>
        <v>#DIV/0!</v>
      </c>
      <c r="P156" s="137" t="e">
        <f>(W57/I30)*1000</f>
        <v>#DIV/0!</v>
      </c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</row>
    <row r="157" spans="1:35" ht="16.5" thickBot="1">
      <c r="A157" s="146"/>
      <c r="B157" s="146"/>
      <c r="C157" s="146"/>
      <c r="D157" s="146"/>
      <c r="E157" s="146"/>
      <c r="F157" s="146"/>
      <c r="G157" s="146"/>
      <c r="H157" s="274" t="s">
        <v>203</v>
      </c>
      <c r="I157" s="275"/>
      <c r="J157" s="275"/>
      <c r="K157" s="275"/>
      <c r="L157" s="275"/>
      <c r="M157" s="275"/>
      <c r="N157" s="138" t="e">
        <f>SUM(X$56:X$57)/SUM(H31:I31)*1000</f>
        <v>#DIV/0!</v>
      </c>
      <c r="O157" s="138" t="e">
        <f>(X56/H31)*1000</f>
        <v>#DIV/0!</v>
      </c>
      <c r="P157" s="139" t="e">
        <f>(X57/I31)*1000</f>
        <v>#DIV/0!</v>
      </c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</row>
    <row r="158" spans="1:35">
      <c r="A158" s="146"/>
      <c r="B158" s="146"/>
      <c r="C158" s="146"/>
      <c r="D158" s="146"/>
      <c r="E158" s="146"/>
      <c r="F158" s="146"/>
      <c r="G158" s="146"/>
      <c r="H158" s="276" t="s">
        <v>210</v>
      </c>
      <c r="I158" s="277"/>
      <c r="J158" s="277"/>
      <c r="K158" s="277"/>
      <c r="L158" s="277"/>
      <c r="M158" s="278"/>
      <c r="N158" s="53" t="s">
        <v>205</v>
      </c>
      <c r="O158" s="53" t="s">
        <v>206</v>
      </c>
      <c r="P158" s="53" t="s">
        <v>207</v>
      </c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</row>
    <row r="159" spans="1:35" ht="19.5" customHeight="1">
      <c r="A159" s="146"/>
      <c r="B159" s="146"/>
      <c r="C159" s="146"/>
      <c r="D159" s="146"/>
      <c r="E159" s="146"/>
      <c r="F159" s="146"/>
      <c r="G159" s="146"/>
      <c r="H159" s="273" t="s">
        <v>208</v>
      </c>
      <c r="I159" s="273"/>
      <c r="J159" s="273"/>
      <c r="K159" s="273"/>
      <c r="L159" s="273"/>
      <c r="M159" s="273"/>
      <c r="N159" s="131" t="e">
        <f>SUM(C$61:C$66)/SUM($C$56:$E$57)%</f>
        <v>#DIV/0!</v>
      </c>
      <c r="O159" s="131" t="e">
        <f>SUM(C$61:C$62,C$64:C$65)/SUM($C$56:$D$57)%</f>
        <v>#DIV/0!</v>
      </c>
      <c r="P159" s="131" t="e">
        <f>SUM(C$61+C$64)/SUM($C$56:$C$57)%</f>
        <v>#DIV/0!</v>
      </c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</row>
    <row r="160" spans="1:35">
      <c r="A160" s="146"/>
      <c r="B160" s="146"/>
      <c r="C160" s="146"/>
      <c r="D160" s="146"/>
      <c r="E160" s="146"/>
      <c r="F160" s="146"/>
      <c r="G160" s="146"/>
      <c r="H160" s="273" t="s">
        <v>211</v>
      </c>
      <c r="I160" s="273"/>
      <c r="J160" s="273"/>
      <c r="K160" s="273"/>
      <c r="L160" s="273"/>
      <c r="M160" s="273"/>
      <c r="N160" s="131" t="e">
        <f>SUM(D$61:D$66)/SUM($C$56:$E$57)%</f>
        <v>#DIV/0!</v>
      </c>
      <c r="O160" s="131" t="e">
        <f>SUM(D$61:D$62,D$64:D$65)/SUM($C$56:$D$57)%</f>
        <v>#DIV/0!</v>
      </c>
      <c r="P160" s="131" t="e">
        <f>SUM(D$61+D$64)/SUM($C$56:$C$57)%</f>
        <v>#DIV/0!</v>
      </c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</row>
    <row r="161" spans="1:35">
      <c r="A161" s="146"/>
      <c r="B161" s="146"/>
      <c r="C161" s="146"/>
      <c r="D161" s="146"/>
      <c r="E161" s="146"/>
      <c r="F161" s="146"/>
      <c r="G161" s="146"/>
      <c r="H161" s="273" t="s">
        <v>212</v>
      </c>
      <c r="I161" s="273"/>
      <c r="J161" s="273"/>
      <c r="K161" s="273"/>
      <c r="L161" s="273"/>
      <c r="M161" s="273"/>
      <c r="N161" s="131" t="e">
        <f>SUM(E$61:E$66)/SUM($C$56:$E$57)%</f>
        <v>#DIV/0!</v>
      </c>
      <c r="O161" s="131" t="e">
        <f>SUM(E$61:E$62,E$64:E$65)/SUM($C$56:$D$57)%</f>
        <v>#DIV/0!</v>
      </c>
      <c r="P161" s="131" t="e">
        <f>SUM(E$61+E$64)/SUM($C$56:$C$57)%</f>
        <v>#DIV/0!</v>
      </c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</row>
    <row r="162" spans="1:35">
      <c r="A162" s="146"/>
      <c r="B162" s="146"/>
      <c r="C162" s="146"/>
      <c r="D162" s="146"/>
      <c r="E162" s="146"/>
      <c r="F162" s="146"/>
      <c r="G162" s="146"/>
      <c r="H162" s="273" t="s">
        <v>213</v>
      </c>
      <c r="I162" s="273"/>
      <c r="J162" s="273"/>
      <c r="K162" s="273"/>
      <c r="L162" s="273"/>
      <c r="M162" s="273"/>
      <c r="N162" s="131" t="e">
        <f>SUM(F$61:F$66)/SUM($C$56:$E$57)%</f>
        <v>#DIV/0!</v>
      </c>
      <c r="O162" s="131" t="e">
        <f>SUM(F$61:F$62,F$64:F$65)/SUM($C$56:$D$57)%</f>
        <v>#DIV/0!</v>
      </c>
      <c r="P162" s="131" t="e">
        <f>SUM(F$61+F$64)/SUM($C$56:$C$57)%</f>
        <v>#DIV/0!</v>
      </c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</row>
    <row r="163" spans="1:35">
      <c r="A163" s="146"/>
      <c r="B163" s="146"/>
      <c r="C163" s="146"/>
      <c r="D163" s="146"/>
      <c r="E163" s="146"/>
      <c r="F163" s="146"/>
      <c r="G163" s="146"/>
      <c r="H163" s="273" t="s">
        <v>214</v>
      </c>
      <c r="I163" s="273"/>
      <c r="J163" s="273"/>
      <c r="K163" s="273"/>
      <c r="L163" s="273"/>
      <c r="M163" s="273"/>
      <c r="N163" s="131" t="e">
        <f>SUM(G$61:G$66)/SUM($C$56:$E$57)%</f>
        <v>#DIV/0!</v>
      </c>
      <c r="O163" s="131" t="e">
        <f>SUM(G$61:G$62,G$64:G$65)/SUM($C$56:$D$57)%</f>
        <v>#DIV/0!</v>
      </c>
      <c r="P163" s="131" t="e">
        <f>SUM(G$61+G$64)/SUM($C$56:$C$57)%</f>
        <v>#DIV/0!</v>
      </c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</row>
    <row r="164" spans="1:35">
      <c r="A164" s="146"/>
      <c r="B164" s="146"/>
      <c r="C164" s="146"/>
      <c r="D164" s="146"/>
      <c r="E164" s="146"/>
      <c r="F164" s="146"/>
      <c r="G164" s="146"/>
      <c r="H164" s="273" t="s">
        <v>215</v>
      </c>
      <c r="I164" s="273"/>
      <c r="J164" s="273"/>
      <c r="K164" s="273"/>
      <c r="L164" s="273"/>
      <c r="M164" s="273"/>
      <c r="N164" s="131" t="e">
        <f>SUM(H$61:H$66)/SUM($C$56:$E$57)%</f>
        <v>#DIV/0!</v>
      </c>
      <c r="O164" s="131" t="e">
        <f>SUM(H$61:H$62,H$64:H$65)/SUM($C$56:$D$57)%</f>
        <v>#DIV/0!</v>
      </c>
      <c r="P164" s="131" t="e">
        <f>SUM(H$61+H$64)/SUM($C$56:$C$57)%</f>
        <v>#DIV/0!</v>
      </c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</row>
    <row r="165" spans="1:35">
      <c r="A165" s="146"/>
      <c r="B165" s="146"/>
      <c r="C165" s="146"/>
      <c r="D165" s="146"/>
      <c r="E165" s="146"/>
      <c r="F165" s="146"/>
      <c r="G165" s="146"/>
      <c r="H165" s="273" t="s">
        <v>216</v>
      </c>
      <c r="I165" s="273"/>
      <c r="J165" s="273"/>
      <c r="K165" s="273"/>
      <c r="L165" s="273"/>
      <c r="M165" s="273"/>
      <c r="N165" s="131" t="e">
        <f>SUM(I$61:I$66)/SUM($C$56:$E$57)%</f>
        <v>#DIV/0!</v>
      </c>
      <c r="O165" s="131" t="e">
        <f>SUM(I$61:I$62,I$64:I$65)/SUM($C$56:$D$57)%</f>
        <v>#DIV/0!</v>
      </c>
      <c r="P165" s="131" t="e">
        <f>SUM(I$61+I$64)/SUM($C$56:$C$57)%</f>
        <v>#DIV/0!</v>
      </c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</row>
    <row r="166" spans="1:35">
      <c r="A166" s="146"/>
      <c r="B166" s="146"/>
      <c r="C166" s="146"/>
      <c r="D166" s="146"/>
      <c r="E166" s="146"/>
      <c r="F166" s="146"/>
      <c r="G166" s="146"/>
      <c r="H166" s="273" t="s">
        <v>217</v>
      </c>
      <c r="I166" s="273"/>
      <c r="J166" s="273"/>
      <c r="K166" s="273"/>
      <c r="L166" s="273"/>
      <c r="M166" s="273"/>
      <c r="N166" s="131" t="e">
        <f>SUM(J$61:J$66)/SUM($C$56:$E$57)%</f>
        <v>#DIV/0!</v>
      </c>
      <c r="O166" s="131" t="e">
        <f>SUM(J$61:J$62,J$64:J$65)/SUM($C$56:$D$57)%</f>
        <v>#DIV/0!</v>
      </c>
      <c r="P166" s="131" t="e">
        <f>SUM(J$61+J$64)/SUM($C$56:$C$57)%</f>
        <v>#DIV/0!</v>
      </c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</row>
    <row r="167" spans="1:35">
      <c r="A167" s="146"/>
      <c r="B167" s="146"/>
      <c r="C167" s="146"/>
      <c r="D167" s="146"/>
      <c r="E167" s="146"/>
      <c r="F167" s="146"/>
      <c r="G167" s="146"/>
      <c r="H167" s="273" t="s">
        <v>218</v>
      </c>
      <c r="I167" s="273"/>
      <c r="J167" s="273"/>
      <c r="K167" s="273"/>
      <c r="L167" s="273"/>
      <c r="M167" s="273"/>
      <c r="N167" s="131" t="e">
        <f>SUM(K$61:K$66)/SUM($C$56:$E$57)%</f>
        <v>#DIV/0!</v>
      </c>
      <c r="O167" s="131" t="e">
        <f>SUM(K$61:K$62,K$64:K$65)/SUM($C$56:$D$57)%</f>
        <v>#DIV/0!</v>
      </c>
      <c r="P167" s="131" t="e">
        <f>SUM(K$61+K$64)/SUM($C$56:$C$57)%</f>
        <v>#DIV/0!</v>
      </c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</row>
    <row r="168" spans="1:3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</row>
    <row r="169" spans="1:3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</row>
    <row r="170" spans="1:3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</row>
    <row r="171" spans="1:3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</row>
    <row r="172" spans="1:3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</row>
    <row r="173" spans="1:3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</row>
    <row r="174" spans="1:3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</row>
    <row r="175" spans="1:3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</row>
    <row r="176" spans="1:3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</row>
    <row r="177" spans="1:3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</row>
    <row r="178" spans="1:3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</row>
    <row r="179" spans="1:3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</row>
  </sheetData>
  <sheetProtection algorithmName="SHA-512" hashValue="9l+J2iCJ0RIWWYB+M7ak8mQoUpAs1aa+SKXLdCDv5qK3QR59gdZB04bxrnET5P+Lhoh5ViyUAcaPcCR+5Acnyw==" saltValue="W/HtWgKGqU5xP1rJyOBxlA==" spinCount="100000" sheet="1" objects="1" scenarios="1"/>
  <protectedRanges>
    <protectedRange password="CE28" sqref="D11:D14 D24:D31 G11:G14 G24:G31" name="Range2_1"/>
    <protectedRange password="CE28" sqref="F63:G63 F65:G66 I63 I65:I66" name="Range7_1"/>
  </protectedRanges>
  <mergeCells count="195">
    <mergeCell ref="H167:M167"/>
    <mergeCell ref="H162:M162"/>
    <mergeCell ref="H163:M163"/>
    <mergeCell ref="H164:M164"/>
    <mergeCell ref="H144:M144"/>
    <mergeCell ref="H145:M145"/>
    <mergeCell ref="H146:M146"/>
    <mergeCell ref="H165:M165"/>
    <mergeCell ref="H166:M166"/>
    <mergeCell ref="H156:M156"/>
    <mergeCell ref="H157:M157"/>
    <mergeCell ref="H158:M158"/>
    <mergeCell ref="H159:M159"/>
    <mergeCell ref="H160:M160"/>
    <mergeCell ref="H161:M161"/>
    <mergeCell ref="H153:M153"/>
    <mergeCell ref="H154:M154"/>
    <mergeCell ref="H155:M155"/>
    <mergeCell ref="H141:M141"/>
    <mergeCell ref="H142:M142"/>
    <mergeCell ref="H143:M143"/>
    <mergeCell ref="H150:M150"/>
    <mergeCell ref="H151:M151"/>
    <mergeCell ref="H152:M152"/>
    <mergeCell ref="A138:F138"/>
    <mergeCell ref="H138:M138"/>
    <mergeCell ref="A139:F139"/>
    <mergeCell ref="H139:M139"/>
    <mergeCell ref="H140:M140"/>
    <mergeCell ref="H147:M147"/>
    <mergeCell ref="H148:M148"/>
    <mergeCell ref="H149:M149"/>
    <mergeCell ref="A140:F140"/>
    <mergeCell ref="A135:F135"/>
    <mergeCell ref="H135:M135"/>
    <mergeCell ref="A136:F136"/>
    <mergeCell ref="H136:M136"/>
    <mergeCell ref="A137:F137"/>
    <mergeCell ref="H137:M137"/>
    <mergeCell ref="A132:F132"/>
    <mergeCell ref="H132:M132"/>
    <mergeCell ref="A133:F133"/>
    <mergeCell ref="H133:M133"/>
    <mergeCell ref="A134:F134"/>
    <mergeCell ref="H134:M134"/>
    <mergeCell ref="A129:F129"/>
    <mergeCell ref="A130:F130"/>
    <mergeCell ref="A131:F131"/>
    <mergeCell ref="H131:M131"/>
    <mergeCell ref="A126:F126"/>
    <mergeCell ref="H126:M126"/>
    <mergeCell ref="A127:F127"/>
    <mergeCell ref="H127:M127"/>
    <mergeCell ref="A128:F128"/>
    <mergeCell ref="H128:M128"/>
    <mergeCell ref="H129:M129"/>
    <mergeCell ref="H130:P130"/>
    <mergeCell ref="A123:F123"/>
    <mergeCell ref="H123:M123"/>
    <mergeCell ref="A124:F124"/>
    <mergeCell ref="H124:M124"/>
    <mergeCell ref="A125:F125"/>
    <mergeCell ref="H125:M125"/>
    <mergeCell ref="A120:F120"/>
    <mergeCell ref="A121:F121"/>
    <mergeCell ref="H121:M121"/>
    <mergeCell ref="A122:F122"/>
    <mergeCell ref="H122:M122"/>
    <mergeCell ref="H119:P120"/>
    <mergeCell ref="A117:F117"/>
    <mergeCell ref="H117:M117"/>
    <mergeCell ref="A118:F118"/>
    <mergeCell ref="H118:M118"/>
    <mergeCell ref="A119:F119"/>
    <mergeCell ref="A114:F114"/>
    <mergeCell ref="H114:M114"/>
    <mergeCell ref="A115:F115"/>
    <mergeCell ref="H115:M115"/>
    <mergeCell ref="A116:F116"/>
    <mergeCell ref="H116:M116"/>
    <mergeCell ref="A110:F110"/>
    <mergeCell ref="H110:M110"/>
    <mergeCell ref="A111:F111"/>
    <mergeCell ref="A113:F113"/>
    <mergeCell ref="H113:M113"/>
    <mergeCell ref="A112:F112"/>
    <mergeCell ref="H111:M112"/>
    <mergeCell ref="A107:F107"/>
    <mergeCell ref="H107:M107"/>
    <mergeCell ref="A108:F108"/>
    <mergeCell ref="H108:M108"/>
    <mergeCell ref="A109:F109"/>
    <mergeCell ref="H109:M109"/>
    <mergeCell ref="A104:F104"/>
    <mergeCell ref="H104:M104"/>
    <mergeCell ref="A105:F105"/>
    <mergeCell ref="H105:M105"/>
    <mergeCell ref="A106:F106"/>
    <mergeCell ref="H106:M106"/>
    <mergeCell ref="A96:E96"/>
    <mergeCell ref="H96:L96"/>
    <mergeCell ref="A102:F102"/>
    <mergeCell ref="H102:M102"/>
    <mergeCell ref="A103:F103"/>
    <mergeCell ref="H103:M103"/>
    <mergeCell ref="A93:E93"/>
    <mergeCell ref="H93:L93"/>
    <mergeCell ref="A94:E94"/>
    <mergeCell ref="H94:L94"/>
    <mergeCell ref="A95:E95"/>
    <mergeCell ref="H95:L95"/>
    <mergeCell ref="H97:L97"/>
    <mergeCell ref="A90:E90"/>
    <mergeCell ref="H90:L90"/>
    <mergeCell ref="A91:E91"/>
    <mergeCell ref="H91:L91"/>
    <mergeCell ref="A92:E92"/>
    <mergeCell ref="H92:L92"/>
    <mergeCell ref="A88:E88"/>
    <mergeCell ref="H88:L88"/>
    <mergeCell ref="A89:E89"/>
    <mergeCell ref="H89:L89"/>
    <mergeCell ref="A70:A74"/>
    <mergeCell ref="A75:A79"/>
    <mergeCell ref="A81:N83"/>
    <mergeCell ref="A85:E85"/>
    <mergeCell ref="H85:L85"/>
    <mergeCell ref="A86:E86"/>
    <mergeCell ref="H86:L86"/>
    <mergeCell ref="A64:A66"/>
    <mergeCell ref="A68:K68"/>
    <mergeCell ref="F42:G42"/>
    <mergeCell ref="H42:I42"/>
    <mergeCell ref="J42:K42"/>
    <mergeCell ref="A50:F50"/>
    <mergeCell ref="A52:A53"/>
    <mergeCell ref="A87:E87"/>
    <mergeCell ref="H87:L87"/>
    <mergeCell ref="U42:V42"/>
    <mergeCell ref="W42:X42"/>
    <mergeCell ref="S43:T43"/>
    <mergeCell ref="S44:T44"/>
    <mergeCell ref="S45:T45"/>
    <mergeCell ref="A54:A55"/>
    <mergeCell ref="A56:A57"/>
    <mergeCell ref="A59:K59"/>
    <mergeCell ref="A61:A63"/>
    <mergeCell ref="A41:E41"/>
    <mergeCell ref="B42:C42"/>
    <mergeCell ref="D42:E42"/>
    <mergeCell ref="U35:X35"/>
    <mergeCell ref="Y35:Z36"/>
    <mergeCell ref="AA35:AB36"/>
    <mergeCell ref="AD35:AF35"/>
    <mergeCell ref="F36:G36"/>
    <mergeCell ref="H36:I36"/>
    <mergeCell ref="J36:K36"/>
    <mergeCell ref="L36:L37"/>
    <mergeCell ref="M36:M37"/>
    <mergeCell ref="N36:N37"/>
    <mergeCell ref="S36:S37"/>
    <mergeCell ref="T36:T37"/>
    <mergeCell ref="U36:U37"/>
    <mergeCell ref="V36:X36"/>
    <mergeCell ref="Y42:Z42"/>
    <mergeCell ref="AB42:AC42"/>
    <mergeCell ref="AE42:AF42"/>
    <mergeCell ref="L42:M42"/>
    <mergeCell ref="N42:O42"/>
    <mergeCell ref="P42:Q42"/>
    <mergeCell ref="R42:T42"/>
    <mergeCell ref="AH42:AI42"/>
    <mergeCell ref="N111:N112"/>
    <mergeCell ref="O111:O112"/>
    <mergeCell ref="P111:P112"/>
    <mergeCell ref="A2:C2"/>
    <mergeCell ref="A7:J7"/>
    <mergeCell ref="B8:D8"/>
    <mergeCell ref="E8:G8"/>
    <mergeCell ref="H8:J8"/>
    <mergeCell ref="C9:D9"/>
    <mergeCell ref="F9:G9"/>
    <mergeCell ref="I9:J9"/>
    <mergeCell ref="A34:K34"/>
    <mergeCell ref="A35:A37"/>
    <mergeCell ref="B35:C36"/>
    <mergeCell ref="D35:E36"/>
    <mergeCell ref="F35:K35"/>
    <mergeCell ref="L35:T35"/>
    <mergeCell ref="O36:O37"/>
    <mergeCell ref="P36:P37"/>
    <mergeCell ref="Q36:Q37"/>
    <mergeCell ref="R36:R37"/>
    <mergeCell ref="S46:T46"/>
    <mergeCell ref="S47:T47"/>
  </mergeCells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Option Button 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Option Button 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Option Button 3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7" name="Option Button 4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8" name="Option Button 5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9" name="Option Button 6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" name="Option Button 7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1" name="Option Button 8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2" name="Option Button 9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3" name="Option Button 10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4" name="Option Button 1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5" name="Option Button 1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6" name="Option Button 13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7" name="Option Button 14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8" name="Option Button 15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9" name="Option Button 16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20" name="Option Button 17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21" name="Option Button 18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22" name="Option Button 19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23" name="Option Button 20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24" name="Option Button 2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25" name="Option Button 2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26" name="Option Button 23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I179"/>
  <sheetViews>
    <sheetView rightToLeft="1" topLeftCell="A110" zoomScale="96" zoomScaleNormal="96" workbookViewId="0">
      <selection activeCell="A52" sqref="A1:XFD1048576"/>
    </sheetView>
  </sheetViews>
  <sheetFormatPr defaultColWidth="9" defaultRowHeight="15.75"/>
  <cols>
    <col min="1" max="1" width="15" style="40" customWidth="1"/>
    <col min="2" max="2" width="12.140625" style="40" customWidth="1"/>
    <col min="3" max="3" width="18.7109375" style="40" customWidth="1"/>
    <col min="4" max="4" width="12.42578125" style="40" customWidth="1"/>
    <col min="5" max="5" width="8.7109375" style="40" customWidth="1"/>
    <col min="6" max="6" width="8.140625" style="40" customWidth="1"/>
    <col min="7" max="7" width="10.28515625" style="40" customWidth="1"/>
    <col min="8" max="8" width="8.42578125" style="40" customWidth="1"/>
    <col min="9" max="9" width="9.140625" style="40" customWidth="1"/>
    <col min="10" max="10" width="10" style="40" customWidth="1"/>
    <col min="11" max="11" width="8.42578125" style="40" customWidth="1"/>
    <col min="12" max="12" width="18.7109375" style="40" customWidth="1"/>
    <col min="13" max="13" width="8.7109375" style="40" customWidth="1"/>
    <col min="14" max="14" width="10" style="40" customWidth="1"/>
    <col min="15" max="15" width="9.7109375" style="40" customWidth="1"/>
    <col min="16" max="16" width="10.140625" style="40" customWidth="1"/>
    <col min="17" max="17" width="9" style="40"/>
    <col min="18" max="18" width="8.140625" style="40" customWidth="1"/>
    <col min="19" max="28" width="9" style="40"/>
    <col min="29" max="29" width="7.5703125" style="40" customWidth="1"/>
    <col min="30" max="16384" width="9" style="40"/>
  </cols>
  <sheetData>
    <row r="1" spans="1:35" ht="16.5" thickBot="1">
      <c r="A1" s="63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</row>
    <row r="2" spans="1:35" ht="16.5" thickBot="1">
      <c r="A2" s="174" t="s">
        <v>0</v>
      </c>
      <c r="B2" s="175"/>
      <c r="C2" s="176"/>
      <c r="D2" s="146"/>
      <c r="E2" s="146"/>
      <c r="F2" s="54" t="s">
        <v>1</v>
      </c>
      <c r="G2" s="54"/>
      <c r="H2" s="54"/>
      <c r="I2" s="54"/>
      <c r="J2" s="54"/>
      <c r="K2" s="54"/>
      <c r="L2" s="54"/>
      <c r="M2" s="54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</row>
    <row r="3" spans="1:35" ht="57.75" customHeight="1">
      <c r="A3" s="3" t="s">
        <v>2</v>
      </c>
      <c r="B3" s="22" t="s">
        <v>3</v>
      </c>
      <c r="C3" s="23" t="s">
        <v>4</v>
      </c>
      <c r="D3" s="146"/>
      <c r="E3" s="55"/>
      <c r="F3" s="54"/>
      <c r="G3" s="54"/>
      <c r="H3" s="54"/>
      <c r="I3" s="54"/>
      <c r="J3" s="54"/>
      <c r="K3" s="54"/>
      <c r="L3" s="54"/>
      <c r="M3" s="54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</row>
    <row r="4" spans="1:35">
      <c r="A4" s="20" t="s">
        <v>5</v>
      </c>
      <c r="B4" s="158"/>
      <c r="C4" s="158"/>
      <c r="D4" s="146"/>
      <c r="E4" s="55"/>
      <c r="F4" s="54"/>
      <c r="G4" s="54"/>
      <c r="H4" s="54"/>
      <c r="I4" s="54"/>
      <c r="J4" s="54"/>
      <c r="K4" s="54"/>
      <c r="L4" s="54"/>
      <c r="M4" s="54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</row>
    <row r="5" spans="1:35" ht="16.5" thickBot="1">
      <c r="A5" s="4" t="s">
        <v>6</v>
      </c>
      <c r="B5" s="158"/>
      <c r="C5" s="158"/>
      <c r="D5" s="146"/>
      <c r="E5" s="146"/>
      <c r="F5" s="54"/>
      <c r="G5" s="54"/>
      <c r="H5" s="54"/>
      <c r="I5" s="54"/>
      <c r="J5" s="54"/>
      <c r="K5" s="54"/>
      <c r="L5" s="54"/>
      <c r="M5" s="54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</row>
    <row r="6" spans="1:35" ht="12" customHeight="1" thickBo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</row>
    <row r="7" spans="1:35" ht="32.25" customHeight="1" thickBot="1">
      <c r="A7" s="177" t="s">
        <v>7</v>
      </c>
      <c r="B7" s="178"/>
      <c r="C7" s="178"/>
      <c r="D7" s="178"/>
      <c r="E7" s="178"/>
      <c r="F7" s="178"/>
      <c r="G7" s="178"/>
      <c r="H7" s="178"/>
      <c r="I7" s="178"/>
      <c r="J7" s="179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</row>
    <row r="8" spans="1:35">
      <c r="A8" s="5" t="s">
        <v>8</v>
      </c>
      <c r="B8" s="180" t="s">
        <v>5</v>
      </c>
      <c r="C8" s="181"/>
      <c r="D8" s="182"/>
      <c r="E8" s="180" t="s">
        <v>6</v>
      </c>
      <c r="F8" s="181"/>
      <c r="G8" s="182"/>
      <c r="H8" s="180" t="s">
        <v>9</v>
      </c>
      <c r="I8" s="181"/>
      <c r="J8" s="183"/>
      <c r="K8" s="146"/>
      <c r="L8" s="55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</row>
    <row r="9" spans="1:35" ht="16.5" thickBot="1">
      <c r="A9" s="6" t="s">
        <v>10</v>
      </c>
      <c r="B9" s="7" t="s">
        <v>11</v>
      </c>
      <c r="C9" s="184" t="s">
        <v>12</v>
      </c>
      <c r="D9" s="185"/>
      <c r="E9" s="7" t="s">
        <v>11</v>
      </c>
      <c r="F9" s="184" t="s">
        <v>12</v>
      </c>
      <c r="G9" s="185"/>
      <c r="H9" s="7" t="s">
        <v>11</v>
      </c>
      <c r="I9" s="184" t="s">
        <v>12</v>
      </c>
      <c r="J9" s="186"/>
      <c r="K9" s="55"/>
      <c r="L9" s="55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</row>
    <row r="10" spans="1:35">
      <c r="A10" s="39" t="s">
        <v>263</v>
      </c>
      <c r="B10" s="158"/>
      <c r="C10" s="158"/>
      <c r="D10" s="91"/>
      <c r="E10" s="158"/>
      <c r="F10" s="158"/>
      <c r="G10" s="91"/>
      <c r="H10" s="111">
        <f>B10+E10</f>
        <v>0</v>
      </c>
      <c r="I10" s="110">
        <f t="shared" ref="H10:J31" si="0">C10+F10</f>
        <v>0</v>
      </c>
      <c r="J10" s="112"/>
      <c r="K10" s="146"/>
      <c r="L10" s="55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</row>
    <row r="11" spans="1:35">
      <c r="A11" s="39" t="s">
        <v>186</v>
      </c>
      <c r="B11" s="158"/>
      <c r="C11" s="158"/>
      <c r="D11" s="8"/>
      <c r="E11" s="158"/>
      <c r="F11" s="158"/>
      <c r="G11" s="8"/>
      <c r="H11" s="113">
        <f t="shared" si="0"/>
        <v>0</v>
      </c>
      <c r="I11" s="113">
        <f t="shared" si="0"/>
        <v>0</v>
      </c>
      <c r="J11" s="114"/>
      <c r="K11" s="146"/>
      <c r="L11" s="146"/>
      <c r="M11" s="55"/>
      <c r="N11" s="55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</row>
    <row r="12" spans="1:35">
      <c r="A12" s="11" t="s">
        <v>269</v>
      </c>
      <c r="B12" s="158"/>
      <c r="C12" s="158"/>
      <c r="D12" s="8"/>
      <c r="E12" s="158"/>
      <c r="F12" s="158"/>
      <c r="G12" s="8"/>
      <c r="H12" s="113">
        <f t="shared" si="0"/>
        <v>0</v>
      </c>
      <c r="I12" s="113">
        <f t="shared" si="0"/>
        <v>0</v>
      </c>
      <c r="J12" s="114"/>
      <c r="K12" s="146"/>
      <c r="L12" s="146"/>
      <c r="M12" s="55"/>
      <c r="N12" s="55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</row>
    <row r="13" spans="1:35">
      <c r="A13" s="11" t="s">
        <v>264</v>
      </c>
      <c r="B13" s="158"/>
      <c r="C13" s="158"/>
      <c r="D13" s="8"/>
      <c r="E13" s="158"/>
      <c r="F13" s="158"/>
      <c r="G13" s="8"/>
      <c r="H13" s="113">
        <f t="shared" si="0"/>
        <v>0</v>
      </c>
      <c r="I13" s="113">
        <f t="shared" si="0"/>
        <v>0</v>
      </c>
      <c r="J13" s="114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</row>
    <row r="14" spans="1:35">
      <c r="A14" s="11" t="s">
        <v>265</v>
      </c>
      <c r="B14" s="158"/>
      <c r="C14" s="158"/>
      <c r="D14" s="13"/>
      <c r="E14" s="158"/>
      <c r="F14" s="158"/>
      <c r="G14" s="13"/>
      <c r="H14" s="113">
        <f t="shared" si="0"/>
        <v>0</v>
      </c>
      <c r="I14" s="113">
        <f t="shared" si="0"/>
        <v>0</v>
      </c>
      <c r="J14" s="115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</row>
    <row r="15" spans="1:35">
      <c r="A15" s="11" t="s">
        <v>13</v>
      </c>
      <c r="B15" s="158"/>
      <c r="C15" s="158"/>
      <c r="D15" s="159"/>
      <c r="E15" s="158"/>
      <c r="F15" s="158"/>
      <c r="G15" s="159"/>
      <c r="H15" s="113">
        <f t="shared" si="0"/>
        <v>0</v>
      </c>
      <c r="I15" s="113">
        <f t="shared" si="0"/>
        <v>0</v>
      </c>
      <c r="J15" s="116">
        <f>D15+G15</f>
        <v>0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</row>
    <row r="16" spans="1:35">
      <c r="A16" s="11" t="s">
        <v>220</v>
      </c>
      <c r="B16" s="158"/>
      <c r="C16" s="158"/>
      <c r="D16" s="159"/>
      <c r="E16" s="158"/>
      <c r="F16" s="158"/>
      <c r="G16" s="159"/>
      <c r="H16" s="113">
        <f t="shared" si="0"/>
        <v>0</v>
      </c>
      <c r="I16" s="113">
        <f t="shared" si="0"/>
        <v>0</v>
      </c>
      <c r="J16" s="116">
        <f t="shared" si="0"/>
        <v>0</v>
      </c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</row>
    <row r="17" spans="1:35">
      <c r="A17" s="11" t="s">
        <v>221</v>
      </c>
      <c r="B17" s="158"/>
      <c r="C17" s="158"/>
      <c r="D17" s="159"/>
      <c r="E17" s="158"/>
      <c r="F17" s="158"/>
      <c r="G17" s="159"/>
      <c r="H17" s="113">
        <f t="shared" si="0"/>
        <v>0</v>
      </c>
      <c r="I17" s="113">
        <f t="shared" si="0"/>
        <v>0</v>
      </c>
      <c r="J17" s="116">
        <f t="shared" si="0"/>
        <v>0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</row>
    <row r="18" spans="1:35">
      <c r="A18" s="11" t="s">
        <v>14</v>
      </c>
      <c r="B18" s="158"/>
      <c r="C18" s="158"/>
      <c r="D18" s="159"/>
      <c r="E18" s="158"/>
      <c r="F18" s="158"/>
      <c r="G18" s="159"/>
      <c r="H18" s="113">
        <f t="shared" si="0"/>
        <v>0</v>
      </c>
      <c r="I18" s="113">
        <f t="shared" si="0"/>
        <v>0</v>
      </c>
      <c r="J18" s="116">
        <f t="shared" si="0"/>
        <v>0</v>
      </c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</row>
    <row r="19" spans="1:35">
      <c r="A19" s="11" t="s">
        <v>15</v>
      </c>
      <c r="B19" s="158"/>
      <c r="C19" s="158"/>
      <c r="D19" s="159"/>
      <c r="E19" s="158"/>
      <c r="F19" s="158"/>
      <c r="G19" s="159"/>
      <c r="H19" s="113">
        <f t="shared" si="0"/>
        <v>0</v>
      </c>
      <c r="I19" s="113">
        <f t="shared" si="0"/>
        <v>0</v>
      </c>
      <c r="J19" s="116">
        <f t="shared" si="0"/>
        <v>0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</row>
    <row r="20" spans="1:35">
      <c r="A20" s="11" t="s">
        <v>16</v>
      </c>
      <c r="B20" s="158"/>
      <c r="C20" s="158"/>
      <c r="D20" s="159"/>
      <c r="E20" s="158"/>
      <c r="F20" s="158"/>
      <c r="G20" s="159"/>
      <c r="H20" s="113">
        <f t="shared" si="0"/>
        <v>0</v>
      </c>
      <c r="I20" s="113">
        <f t="shared" si="0"/>
        <v>0</v>
      </c>
      <c r="J20" s="116">
        <f t="shared" si="0"/>
        <v>0</v>
      </c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</row>
    <row r="21" spans="1:35">
      <c r="A21" s="11" t="s">
        <v>17</v>
      </c>
      <c r="B21" s="158"/>
      <c r="C21" s="158"/>
      <c r="D21" s="159"/>
      <c r="E21" s="158"/>
      <c r="F21" s="158"/>
      <c r="G21" s="159"/>
      <c r="H21" s="113">
        <f t="shared" si="0"/>
        <v>0</v>
      </c>
      <c r="I21" s="113">
        <f t="shared" si="0"/>
        <v>0</v>
      </c>
      <c r="J21" s="116">
        <f t="shared" si="0"/>
        <v>0</v>
      </c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</row>
    <row r="22" spans="1:35">
      <c r="A22" s="11" t="s">
        <v>18</v>
      </c>
      <c r="B22" s="158"/>
      <c r="C22" s="158"/>
      <c r="D22" s="159"/>
      <c r="E22" s="158"/>
      <c r="F22" s="158"/>
      <c r="G22" s="159"/>
      <c r="H22" s="113">
        <f t="shared" si="0"/>
        <v>0</v>
      </c>
      <c r="I22" s="113">
        <f t="shared" si="0"/>
        <v>0</v>
      </c>
      <c r="J22" s="116">
        <f t="shared" si="0"/>
        <v>0</v>
      </c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</row>
    <row r="23" spans="1:35">
      <c r="A23" s="11" t="s">
        <v>19</v>
      </c>
      <c r="B23" s="158"/>
      <c r="C23" s="158"/>
      <c r="D23" s="159"/>
      <c r="E23" s="158"/>
      <c r="F23" s="158"/>
      <c r="G23" s="159"/>
      <c r="H23" s="113">
        <f t="shared" si="0"/>
        <v>0</v>
      </c>
      <c r="I23" s="113">
        <f t="shared" si="0"/>
        <v>0</v>
      </c>
      <c r="J23" s="116">
        <f>D23+G23</f>
        <v>0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</row>
    <row r="24" spans="1:35">
      <c r="A24" s="11" t="s">
        <v>20</v>
      </c>
      <c r="B24" s="158"/>
      <c r="C24" s="158"/>
      <c r="D24" s="159"/>
      <c r="E24" s="158"/>
      <c r="F24" s="158"/>
      <c r="G24" s="159"/>
      <c r="H24" s="113">
        <f t="shared" si="0"/>
        <v>0</v>
      </c>
      <c r="I24" s="113">
        <f t="shared" si="0"/>
        <v>0</v>
      </c>
      <c r="J24" s="116">
        <f>D24+G24</f>
        <v>0</v>
      </c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</row>
    <row r="25" spans="1:35">
      <c r="A25" s="11" t="s">
        <v>21</v>
      </c>
      <c r="B25" s="158"/>
      <c r="C25" s="158"/>
      <c r="D25" s="15"/>
      <c r="E25" s="158"/>
      <c r="F25" s="158"/>
      <c r="G25" s="8"/>
      <c r="H25" s="113">
        <f t="shared" si="0"/>
        <v>0</v>
      </c>
      <c r="I25" s="113">
        <f t="shared" si="0"/>
        <v>0</v>
      </c>
      <c r="J25" s="114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</row>
    <row r="26" spans="1:35">
      <c r="A26" s="11" t="s">
        <v>22</v>
      </c>
      <c r="B26" s="158"/>
      <c r="C26" s="158"/>
      <c r="D26" s="15"/>
      <c r="E26" s="158"/>
      <c r="F26" s="158"/>
      <c r="G26" s="8"/>
      <c r="H26" s="113">
        <f t="shared" si="0"/>
        <v>0</v>
      </c>
      <c r="I26" s="113">
        <f t="shared" si="0"/>
        <v>0</v>
      </c>
      <c r="J26" s="114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</row>
    <row r="27" spans="1:35">
      <c r="A27" s="11" t="s">
        <v>23</v>
      </c>
      <c r="B27" s="158"/>
      <c r="C27" s="158"/>
      <c r="D27" s="15"/>
      <c r="E27" s="158"/>
      <c r="F27" s="158"/>
      <c r="G27" s="8"/>
      <c r="H27" s="113">
        <f t="shared" si="0"/>
        <v>0</v>
      </c>
      <c r="I27" s="113">
        <f t="shared" si="0"/>
        <v>0</v>
      </c>
      <c r="J27" s="114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</row>
    <row r="28" spans="1:35">
      <c r="A28" s="11" t="s">
        <v>24</v>
      </c>
      <c r="B28" s="158"/>
      <c r="C28" s="158"/>
      <c r="D28" s="15"/>
      <c r="E28" s="158"/>
      <c r="F28" s="158"/>
      <c r="G28" s="8"/>
      <c r="H28" s="113">
        <f t="shared" si="0"/>
        <v>0</v>
      </c>
      <c r="I28" s="113">
        <f t="shared" si="0"/>
        <v>0</v>
      </c>
      <c r="J28" s="114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</row>
    <row r="29" spans="1:35">
      <c r="A29" s="11" t="s">
        <v>25</v>
      </c>
      <c r="B29" s="158"/>
      <c r="C29" s="158"/>
      <c r="D29" s="15"/>
      <c r="E29" s="158"/>
      <c r="F29" s="158"/>
      <c r="G29" s="8"/>
      <c r="H29" s="113">
        <f t="shared" si="0"/>
        <v>0</v>
      </c>
      <c r="I29" s="113">
        <f t="shared" si="0"/>
        <v>0</v>
      </c>
      <c r="J29" s="114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</row>
    <row r="30" spans="1:35">
      <c r="A30" s="11" t="s">
        <v>26</v>
      </c>
      <c r="B30" s="158"/>
      <c r="C30" s="158"/>
      <c r="D30" s="15"/>
      <c r="E30" s="158"/>
      <c r="F30" s="158"/>
      <c r="G30" s="8"/>
      <c r="H30" s="113">
        <f t="shared" si="0"/>
        <v>0</v>
      </c>
      <c r="I30" s="113">
        <f t="shared" si="0"/>
        <v>0</v>
      </c>
      <c r="J30" s="114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</row>
    <row r="31" spans="1:35">
      <c r="A31" s="11" t="s">
        <v>27</v>
      </c>
      <c r="B31" s="158"/>
      <c r="C31" s="158"/>
      <c r="D31" s="16"/>
      <c r="E31" s="158"/>
      <c r="F31" s="158"/>
      <c r="G31" s="13"/>
      <c r="H31" s="113">
        <f t="shared" si="0"/>
        <v>0</v>
      </c>
      <c r="I31" s="113">
        <f t="shared" si="0"/>
        <v>0</v>
      </c>
      <c r="J31" s="115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</row>
    <row r="32" spans="1:35" ht="16.5" thickBot="1">
      <c r="A32" s="6" t="s">
        <v>28</v>
      </c>
      <c r="B32" s="117">
        <f>SUM(B10:B31)</f>
        <v>0</v>
      </c>
      <c r="C32" s="117">
        <f>SUM(C10:C31)</f>
        <v>0</v>
      </c>
      <c r="D32" s="142">
        <f>SUM(D15:D24)</f>
        <v>0</v>
      </c>
      <c r="E32" s="117">
        <f>SUM(E10:E31)</f>
        <v>0</v>
      </c>
      <c r="F32" s="117">
        <f>SUM(F10:F31)</f>
        <v>0</v>
      </c>
      <c r="G32" s="142">
        <f>SUM(G15:G24)</f>
        <v>0</v>
      </c>
      <c r="H32" s="117">
        <f>SUM(H10:H31)</f>
        <v>0</v>
      </c>
      <c r="I32" s="117">
        <f>SUM(I10:I31)</f>
        <v>0</v>
      </c>
      <c r="J32" s="118">
        <f>SUM(J15:J24)</f>
        <v>0</v>
      </c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</row>
    <row r="33" spans="1:35" ht="16.5" thickBot="1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</row>
    <row r="34" spans="1:35" ht="16.5" thickBot="1">
      <c r="A34" s="174" t="s">
        <v>29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</row>
    <row r="35" spans="1:35" ht="30.75" customHeight="1">
      <c r="A35" s="187" t="s">
        <v>2</v>
      </c>
      <c r="B35" s="190" t="s">
        <v>30</v>
      </c>
      <c r="C35" s="191"/>
      <c r="D35" s="190" t="s">
        <v>31</v>
      </c>
      <c r="E35" s="191"/>
      <c r="F35" s="194" t="s">
        <v>32</v>
      </c>
      <c r="G35" s="195"/>
      <c r="H35" s="195"/>
      <c r="I35" s="195"/>
      <c r="J35" s="195"/>
      <c r="K35" s="196"/>
      <c r="L35" s="194" t="s">
        <v>33</v>
      </c>
      <c r="M35" s="195"/>
      <c r="N35" s="195"/>
      <c r="O35" s="195"/>
      <c r="P35" s="195"/>
      <c r="Q35" s="195"/>
      <c r="R35" s="195"/>
      <c r="S35" s="195"/>
      <c r="T35" s="196"/>
      <c r="U35" s="194" t="s">
        <v>34</v>
      </c>
      <c r="V35" s="195"/>
      <c r="W35" s="195"/>
      <c r="X35" s="199"/>
      <c r="Y35" s="200" t="s">
        <v>177</v>
      </c>
      <c r="Z35" s="201"/>
      <c r="AA35" s="204" t="s">
        <v>273</v>
      </c>
      <c r="AB35" s="205"/>
      <c r="AC35" s="146"/>
      <c r="AD35" s="208" t="s">
        <v>182</v>
      </c>
      <c r="AE35" s="209"/>
      <c r="AF35" s="210"/>
      <c r="AG35" s="146"/>
      <c r="AH35" s="146"/>
      <c r="AI35" s="146"/>
    </row>
    <row r="36" spans="1:35" ht="34.9" customHeight="1">
      <c r="A36" s="188"/>
      <c r="B36" s="192"/>
      <c r="C36" s="193"/>
      <c r="D36" s="192"/>
      <c r="E36" s="193"/>
      <c r="F36" s="211" t="s">
        <v>35</v>
      </c>
      <c r="G36" s="212"/>
      <c r="H36" s="211" t="s">
        <v>36</v>
      </c>
      <c r="I36" s="212"/>
      <c r="J36" s="211" t="s">
        <v>37</v>
      </c>
      <c r="K36" s="212"/>
      <c r="L36" s="197" t="s">
        <v>38</v>
      </c>
      <c r="M36" s="197" t="s">
        <v>39</v>
      </c>
      <c r="N36" s="197" t="s">
        <v>40</v>
      </c>
      <c r="O36" s="197" t="s">
        <v>41</v>
      </c>
      <c r="P36" s="197" t="s">
        <v>42</v>
      </c>
      <c r="Q36" s="197" t="s">
        <v>43</v>
      </c>
      <c r="R36" s="197" t="s">
        <v>44</v>
      </c>
      <c r="S36" s="197" t="s">
        <v>45</v>
      </c>
      <c r="T36" s="197" t="s">
        <v>222</v>
      </c>
      <c r="U36" s="197" t="s">
        <v>46</v>
      </c>
      <c r="V36" s="211" t="s">
        <v>47</v>
      </c>
      <c r="W36" s="213"/>
      <c r="X36" s="214"/>
      <c r="Y36" s="202"/>
      <c r="Z36" s="203"/>
      <c r="AA36" s="206"/>
      <c r="AB36" s="207"/>
      <c r="AC36" s="146"/>
      <c r="AD36" s="41" t="s">
        <v>2</v>
      </c>
      <c r="AE36" s="42" t="s">
        <v>183</v>
      </c>
      <c r="AF36" s="43" t="s">
        <v>184</v>
      </c>
      <c r="AG36" s="146"/>
      <c r="AH36" s="146"/>
      <c r="AI36" s="146"/>
    </row>
    <row r="37" spans="1:35" ht="62.25" customHeight="1">
      <c r="A37" s="189"/>
      <c r="B37" s="17" t="s">
        <v>48</v>
      </c>
      <c r="C37" s="17" t="s">
        <v>49</v>
      </c>
      <c r="D37" s="17" t="s">
        <v>48</v>
      </c>
      <c r="E37" s="17" t="s">
        <v>49</v>
      </c>
      <c r="F37" s="17" t="s">
        <v>48</v>
      </c>
      <c r="G37" s="17" t="s">
        <v>49</v>
      </c>
      <c r="H37" s="17" t="s">
        <v>48</v>
      </c>
      <c r="I37" s="17" t="s">
        <v>49</v>
      </c>
      <c r="J37" s="17" t="s">
        <v>48</v>
      </c>
      <c r="K37" s="17" t="s">
        <v>49</v>
      </c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7" t="s">
        <v>50</v>
      </c>
      <c r="W37" s="17" t="s">
        <v>51</v>
      </c>
      <c r="X37" s="18" t="s">
        <v>52</v>
      </c>
      <c r="Y37" s="44" t="s">
        <v>178</v>
      </c>
      <c r="Z37" s="45" t="s">
        <v>179</v>
      </c>
      <c r="AA37" s="45" t="s">
        <v>180</v>
      </c>
      <c r="AB37" s="46" t="s">
        <v>181</v>
      </c>
      <c r="AC37" s="146"/>
      <c r="AD37" s="41" t="s">
        <v>185</v>
      </c>
      <c r="AE37" s="158"/>
      <c r="AF37" s="158"/>
      <c r="AG37" s="146"/>
      <c r="AH37" s="146"/>
      <c r="AI37" s="146"/>
    </row>
    <row r="38" spans="1:35" ht="16.5" thickBot="1">
      <c r="A38" s="20" t="s">
        <v>5</v>
      </c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46"/>
      <c r="AD38" s="47" t="s">
        <v>6</v>
      </c>
      <c r="AE38" s="158"/>
      <c r="AF38" s="158"/>
      <c r="AG38" s="146"/>
      <c r="AH38" s="146"/>
      <c r="AI38" s="146"/>
    </row>
    <row r="39" spans="1:35" ht="16.5" thickBot="1">
      <c r="A39" s="4" t="s">
        <v>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46"/>
      <c r="AD39" s="146"/>
      <c r="AE39" s="146"/>
      <c r="AF39" s="146"/>
      <c r="AG39" s="146"/>
      <c r="AH39" s="146"/>
      <c r="AI39" s="146"/>
    </row>
    <row r="40" spans="1:35" ht="16.5" thickBot="1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</row>
    <row r="41" spans="1:35" ht="16.5" thickBot="1">
      <c r="A41" s="174" t="s">
        <v>53</v>
      </c>
      <c r="B41" s="175"/>
      <c r="C41" s="175"/>
      <c r="D41" s="175"/>
      <c r="E41" s="17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</row>
    <row r="42" spans="1:35" ht="30.6" customHeight="1">
      <c r="A42" s="3" t="s">
        <v>54</v>
      </c>
      <c r="B42" s="194" t="s">
        <v>55</v>
      </c>
      <c r="C42" s="196"/>
      <c r="D42" s="194" t="s">
        <v>56</v>
      </c>
      <c r="E42" s="196"/>
      <c r="F42" s="194" t="s">
        <v>57</v>
      </c>
      <c r="G42" s="196"/>
      <c r="H42" s="194" t="s">
        <v>58</v>
      </c>
      <c r="I42" s="196"/>
      <c r="J42" s="194" t="s">
        <v>59</v>
      </c>
      <c r="K42" s="196"/>
      <c r="L42" s="194" t="s">
        <v>60</v>
      </c>
      <c r="M42" s="196"/>
      <c r="N42" s="194" t="s">
        <v>61</v>
      </c>
      <c r="O42" s="196"/>
      <c r="P42" s="194" t="s">
        <v>62</v>
      </c>
      <c r="Q42" s="196"/>
      <c r="R42" s="194" t="s">
        <v>63</v>
      </c>
      <c r="S42" s="195"/>
      <c r="T42" s="196"/>
      <c r="U42" s="194" t="s">
        <v>64</v>
      </c>
      <c r="V42" s="196"/>
      <c r="W42" s="194" t="s">
        <v>65</v>
      </c>
      <c r="X42" s="196"/>
      <c r="Y42" s="194" t="s">
        <v>66</v>
      </c>
      <c r="Z42" s="199"/>
      <c r="AA42" s="146"/>
      <c r="AB42" s="169" t="s">
        <v>53</v>
      </c>
      <c r="AC42" s="169"/>
      <c r="AD42" s="146"/>
      <c r="AE42" s="170" t="s">
        <v>280</v>
      </c>
      <c r="AF42" s="170"/>
      <c r="AG42" s="146"/>
      <c r="AH42" s="171" t="s">
        <v>281</v>
      </c>
      <c r="AI42" s="171"/>
    </row>
    <row r="43" spans="1:35" ht="31.5">
      <c r="A43" s="20" t="s">
        <v>2</v>
      </c>
      <c r="B43" s="17" t="s">
        <v>67</v>
      </c>
      <c r="C43" s="17" t="s">
        <v>6</v>
      </c>
      <c r="D43" s="17" t="s">
        <v>67</v>
      </c>
      <c r="E43" s="17" t="s">
        <v>6</v>
      </c>
      <c r="F43" s="17" t="s">
        <v>67</v>
      </c>
      <c r="G43" s="17" t="s">
        <v>6</v>
      </c>
      <c r="H43" s="17" t="s">
        <v>67</v>
      </c>
      <c r="I43" s="17" t="s">
        <v>6</v>
      </c>
      <c r="J43" s="17" t="s">
        <v>67</v>
      </c>
      <c r="K43" s="17" t="s">
        <v>6</v>
      </c>
      <c r="L43" s="17" t="s">
        <v>67</v>
      </c>
      <c r="M43" s="17" t="s">
        <v>6</v>
      </c>
      <c r="N43" s="17" t="s">
        <v>67</v>
      </c>
      <c r="O43" s="17" t="s">
        <v>6</v>
      </c>
      <c r="P43" s="17" t="s">
        <v>67</v>
      </c>
      <c r="Q43" s="17" t="s">
        <v>6</v>
      </c>
      <c r="R43" s="17" t="s">
        <v>67</v>
      </c>
      <c r="S43" s="211" t="s">
        <v>6</v>
      </c>
      <c r="T43" s="212"/>
      <c r="U43" s="17" t="s">
        <v>67</v>
      </c>
      <c r="V43" s="17" t="s">
        <v>6</v>
      </c>
      <c r="W43" s="17" t="s">
        <v>67</v>
      </c>
      <c r="X43" s="17" t="s">
        <v>6</v>
      </c>
      <c r="Y43" s="17" t="s">
        <v>67</v>
      </c>
      <c r="Z43" s="18" t="s">
        <v>6</v>
      </c>
      <c r="AA43" s="146"/>
      <c r="AB43" s="17" t="s">
        <v>67</v>
      </c>
      <c r="AC43" s="17" t="s">
        <v>6</v>
      </c>
      <c r="AD43" s="146"/>
      <c r="AE43" s="17" t="s">
        <v>67</v>
      </c>
      <c r="AF43" s="17" t="s">
        <v>6</v>
      </c>
      <c r="AG43" s="146"/>
      <c r="AH43" s="17" t="s">
        <v>67</v>
      </c>
      <c r="AI43" s="17" t="s">
        <v>6</v>
      </c>
    </row>
    <row r="44" spans="1:35" ht="30" customHeight="1">
      <c r="A44" s="21" t="s">
        <v>68</v>
      </c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220"/>
      <c r="T44" s="221"/>
      <c r="U44" s="160"/>
      <c r="V44" s="160"/>
      <c r="W44" s="160"/>
      <c r="X44" s="160"/>
      <c r="Y44" s="160"/>
      <c r="Z44" s="160"/>
      <c r="AA44" s="21" t="s">
        <v>68</v>
      </c>
      <c r="AB44" s="56">
        <f>U44+W44+Y44+R44+P44+N44+L44+J44+H44+F44+D44+B44</f>
        <v>0</v>
      </c>
      <c r="AC44" s="56">
        <f>V44+X44+Z44+S44+Q44+O44+M44+K44+I44+G44+E44+C44</f>
        <v>0</v>
      </c>
      <c r="AD44" s="146"/>
      <c r="AE44" s="62">
        <f>D38+E38</f>
        <v>0</v>
      </c>
      <c r="AF44" s="62">
        <f>D39+E39</f>
        <v>0</v>
      </c>
      <c r="AG44" s="146"/>
      <c r="AH44" s="62">
        <f>AB44-AE44</f>
        <v>0</v>
      </c>
      <c r="AI44" s="62">
        <f t="shared" ref="AI44:AI47" si="1">AC44-AF44</f>
        <v>0</v>
      </c>
    </row>
    <row r="45" spans="1:35" ht="36" customHeight="1">
      <c r="A45" s="58" t="s">
        <v>69</v>
      </c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222"/>
      <c r="T45" s="223"/>
      <c r="U45" s="161"/>
      <c r="V45" s="161"/>
      <c r="W45" s="161"/>
      <c r="X45" s="161"/>
      <c r="Y45" s="161"/>
      <c r="Z45" s="161"/>
      <c r="AA45" s="127" t="s">
        <v>69</v>
      </c>
      <c r="AB45" s="56">
        <f>U45+W45+Y45+R45+P45+N45+L45+J45+H45+F45+D45+B45</f>
        <v>0</v>
      </c>
      <c r="AC45" s="56">
        <f>V45+X45+Z45+S45+Q45+O45+M45+K45+I45+G45+E45+C45</f>
        <v>0</v>
      </c>
      <c r="AD45" s="146"/>
      <c r="AE45" s="56">
        <f>C52+C53+D52+D53</f>
        <v>0</v>
      </c>
      <c r="AF45" s="56">
        <f>C54+C55+D54+D55</f>
        <v>0</v>
      </c>
      <c r="AG45" s="146"/>
      <c r="AH45" s="62">
        <f t="shared" ref="AH45:AH47" si="2">AB45-AE45</f>
        <v>0</v>
      </c>
      <c r="AI45" s="62">
        <f t="shared" si="1"/>
        <v>0</v>
      </c>
    </row>
    <row r="46" spans="1:35" ht="35.25" customHeight="1">
      <c r="A46" s="59" t="s">
        <v>70</v>
      </c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224"/>
      <c r="T46" s="225"/>
      <c r="U46" s="162"/>
      <c r="V46" s="162"/>
      <c r="W46" s="162"/>
      <c r="X46" s="162"/>
      <c r="Y46" s="162"/>
      <c r="Z46" s="162"/>
      <c r="AA46" s="128" t="s">
        <v>70</v>
      </c>
      <c r="AB46" s="56">
        <f t="shared" ref="AB46:AC47" si="3">U46+W46+Y46+R46+P46+N46+L46+J46+H46+F46+D46+B46</f>
        <v>0</v>
      </c>
      <c r="AC46" s="56">
        <f t="shared" si="3"/>
        <v>0</v>
      </c>
      <c r="AD46" s="146"/>
      <c r="AE46" s="56">
        <f>E52+E53</f>
        <v>0</v>
      </c>
      <c r="AF46" s="56">
        <f>E54+E55</f>
        <v>0</v>
      </c>
      <c r="AG46" s="146"/>
      <c r="AH46" s="62">
        <f t="shared" si="2"/>
        <v>0</v>
      </c>
      <c r="AI46" s="62">
        <f t="shared" si="1"/>
        <v>0</v>
      </c>
    </row>
    <row r="47" spans="1:35" ht="30.75" thickBot="1">
      <c r="A47" s="60" t="s">
        <v>71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226"/>
      <c r="T47" s="227"/>
      <c r="U47" s="163"/>
      <c r="V47" s="163"/>
      <c r="W47" s="163"/>
      <c r="X47" s="163"/>
      <c r="Y47" s="163"/>
      <c r="Z47" s="163"/>
      <c r="AA47" s="129" t="s">
        <v>71</v>
      </c>
      <c r="AB47" s="56">
        <f>U47+W47+Y47+R47+P47+N47+L47+J47+H47+F47+D47+B47</f>
        <v>0</v>
      </c>
      <c r="AC47" s="56">
        <f t="shared" si="3"/>
        <v>0</v>
      </c>
      <c r="AD47" s="146"/>
      <c r="AE47" s="62">
        <f>F52+F53+G52+G53+H52+H53+I52+I53+J52+J53+K52+K53+L52+L53+M52+M53+N52+N53+O52+O53+P52+P53+Q52+Q53+R52+R53+S52+S53+T52+T53+U52+U53+V52+V53+W52+W53+X52+X53</f>
        <v>0</v>
      </c>
      <c r="AF47" s="62">
        <f>Y54+Y55-(C54+C55+D54+D55+E54+E55)</f>
        <v>0</v>
      </c>
      <c r="AG47" s="146"/>
      <c r="AH47" s="62">
        <f t="shared" si="2"/>
        <v>0</v>
      </c>
      <c r="AI47" s="62">
        <f t="shared" si="1"/>
        <v>0</v>
      </c>
    </row>
    <row r="48" spans="1:3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</row>
    <row r="49" spans="1:35" ht="16.5" thickBot="1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</row>
    <row r="50" spans="1:35" ht="16.5" thickBot="1">
      <c r="A50" s="174" t="s">
        <v>72</v>
      </c>
      <c r="B50" s="175"/>
      <c r="C50" s="175"/>
      <c r="D50" s="175"/>
      <c r="E50" s="175"/>
      <c r="F50" s="17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</row>
    <row r="51" spans="1:35" ht="31.5">
      <c r="A51" s="3" t="s">
        <v>2</v>
      </c>
      <c r="B51" s="22" t="s">
        <v>73</v>
      </c>
      <c r="C51" s="22" t="s">
        <v>74</v>
      </c>
      <c r="D51" s="22" t="s">
        <v>75</v>
      </c>
      <c r="E51" s="22" t="s">
        <v>76</v>
      </c>
      <c r="F51" s="22" t="s">
        <v>223</v>
      </c>
      <c r="G51" s="22" t="s">
        <v>224</v>
      </c>
      <c r="H51" s="22" t="s">
        <v>38</v>
      </c>
      <c r="I51" s="22" t="s">
        <v>225</v>
      </c>
      <c r="J51" s="22" t="s">
        <v>226</v>
      </c>
      <c r="K51" s="22" t="s">
        <v>40</v>
      </c>
      <c r="L51" s="22" t="s">
        <v>41</v>
      </c>
      <c r="M51" s="22" t="s">
        <v>42</v>
      </c>
      <c r="N51" s="22" t="s">
        <v>43</v>
      </c>
      <c r="O51" s="22" t="s">
        <v>227</v>
      </c>
      <c r="P51" s="22" t="s">
        <v>45</v>
      </c>
      <c r="Q51" s="22" t="s">
        <v>228</v>
      </c>
      <c r="R51" s="22" t="s">
        <v>77</v>
      </c>
      <c r="S51" s="22" t="s">
        <v>229</v>
      </c>
      <c r="T51" s="22" t="s">
        <v>78</v>
      </c>
      <c r="U51" s="22" t="s">
        <v>79</v>
      </c>
      <c r="V51" s="22" t="s">
        <v>80</v>
      </c>
      <c r="W51" s="22" t="s">
        <v>81</v>
      </c>
      <c r="X51" s="22" t="s">
        <v>270</v>
      </c>
      <c r="Y51" s="23" t="s">
        <v>28</v>
      </c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</row>
    <row r="52" spans="1:35">
      <c r="A52" s="215" t="s">
        <v>5</v>
      </c>
      <c r="B52" s="17" t="s">
        <v>82</v>
      </c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8">
        <f t="shared" ref="Y52:Y57" si="4">SUM(C52:X52)</f>
        <v>0</v>
      </c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</row>
    <row r="53" spans="1:35">
      <c r="A53" s="189"/>
      <c r="B53" s="17" t="s">
        <v>12</v>
      </c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8">
        <f t="shared" si="4"/>
        <v>0</v>
      </c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</row>
    <row r="54" spans="1:35">
      <c r="A54" s="215" t="s">
        <v>6</v>
      </c>
      <c r="B54" s="17" t="s">
        <v>82</v>
      </c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8">
        <f t="shared" si="4"/>
        <v>0</v>
      </c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</row>
    <row r="55" spans="1:35">
      <c r="A55" s="189"/>
      <c r="B55" s="17" t="s">
        <v>12</v>
      </c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8">
        <f t="shared" si="4"/>
        <v>0</v>
      </c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</row>
    <row r="56" spans="1:35">
      <c r="A56" s="215" t="s">
        <v>9</v>
      </c>
      <c r="B56" s="17" t="s">
        <v>82</v>
      </c>
      <c r="C56" s="17">
        <f>C52+C54</f>
        <v>0</v>
      </c>
      <c r="D56" s="17">
        <f t="shared" ref="C56:X57" si="5">D52+D54</f>
        <v>0</v>
      </c>
      <c r="E56" s="17">
        <f t="shared" si="5"/>
        <v>0</v>
      </c>
      <c r="F56" s="17">
        <f t="shared" si="5"/>
        <v>0</v>
      </c>
      <c r="G56" s="17">
        <f t="shared" si="5"/>
        <v>0</v>
      </c>
      <c r="H56" s="17">
        <f t="shared" si="5"/>
        <v>0</v>
      </c>
      <c r="I56" s="17">
        <f t="shared" si="5"/>
        <v>0</v>
      </c>
      <c r="J56" s="17">
        <f t="shared" si="5"/>
        <v>0</v>
      </c>
      <c r="K56" s="17">
        <f t="shared" si="5"/>
        <v>0</v>
      </c>
      <c r="L56" s="17">
        <f t="shared" si="5"/>
        <v>0</v>
      </c>
      <c r="M56" s="17">
        <f t="shared" si="5"/>
        <v>0</v>
      </c>
      <c r="N56" s="17">
        <f t="shared" si="5"/>
        <v>0</v>
      </c>
      <c r="O56" s="17">
        <f t="shared" si="5"/>
        <v>0</v>
      </c>
      <c r="P56" s="17">
        <f t="shared" si="5"/>
        <v>0</v>
      </c>
      <c r="Q56" s="17">
        <f t="shared" si="5"/>
        <v>0</v>
      </c>
      <c r="R56" s="17">
        <f t="shared" si="5"/>
        <v>0</v>
      </c>
      <c r="S56" s="17">
        <f t="shared" si="5"/>
        <v>0</v>
      </c>
      <c r="T56" s="17">
        <f t="shared" si="5"/>
        <v>0</v>
      </c>
      <c r="U56" s="17">
        <f t="shared" si="5"/>
        <v>0</v>
      </c>
      <c r="V56" s="17">
        <f t="shared" si="5"/>
        <v>0</v>
      </c>
      <c r="W56" s="17">
        <f t="shared" si="5"/>
        <v>0</v>
      </c>
      <c r="X56" s="17">
        <f t="shared" si="5"/>
        <v>0</v>
      </c>
      <c r="Y56" s="18">
        <f t="shared" si="4"/>
        <v>0</v>
      </c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</row>
    <row r="57" spans="1:35" ht="16.5" thickBot="1">
      <c r="A57" s="216"/>
      <c r="B57" s="19" t="s">
        <v>12</v>
      </c>
      <c r="C57" s="17">
        <f t="shared" si="5"/>
        <v>0</v>
      </c>
      <c r="D57" s="17">
        <f t="shared" si="5"/>
        <v>0</v>
      </c>
      <c r="E57" s="17">
        <f t="shared" si="5"/>
        <v>0</v>
      </c>
      <c r="F57" s="17">
        <f t="shared" si="5"/>
        <v>0</v>
      </c>
      <c r="G57" s="17">
        <f t="shared" si="5"/>
        <v>0</v>
      </c>
      <c r="H57" s="17">
        <f t="shared" si="5"/>
        <v>0</v>
      </c>
      <c r="I57" s="17">
        <f t="shared" si="5"/>
        <v>0</v>
      </c>
      <c r="J57" s="17">
        <f t="shared" si="5"/>
        <v>0</v>
      </c>
      <c r="K57" s="17">
        <f t="shared" si="5"/>
        <v>0</v>
      </c>
      <c r="L57" s="17">
        <f t="shared" si="5"/>
        <v>0</v>
      </c>
      <c r="M57" s="17">
        <f t="shared" si="5"/>
        <v>0</v>
      </c>
      <c r="N57" s="17">
        <f t="shared" si="5"/>
        <v>0</v>
      </c>
      <c r="O57" s="17">
        <f t="shared" si="5"/>
        <v>0</v>
      </c>
      <c r="P57" s="17">
        <f t="shared" si="5"/>
        <v>0</v>
      </c>
      <c r="Q57" s="17">
        <f t="shared" si="5"/>
        <v>0</v>
      </c>
      <c r="R57" s="17">
        <f t="shared" si="5"/>
        <v>0</v>
      </c>
      <c r="S57" s="17">
        <f t="shared" si="5"/>
        <v>0</v>
      </c>
      <c r="T57" s="17">
        <f t="shared" si="5"/>
        <v>0</v>
      </c>
      <c r="U57" s="17">
        <f t="shared" si="5"/>
        <v>0</v>
      </c>
      <c r="V57" s="17">
        <f t="shared" si="5"/>
        <v>0</v>
      </c>
      <c r="W57" s="17">
        <f t="shared" si="5"/>
        <v>0</v>
      </c>
      <c r="X57" s="17">
        <f t="shared" si="5"/>
        <v>0</v>
      </c>
      <c r="Y57" s="18">
        <f t="shared" si="4"/>
        <v>0</v>
      </c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</row>
    <row r="58" spans="1:35" ht="16.5" thickBot="1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</row>
    <row r="59" spans="1:35" ht="31.5" customHeight="1" thickBot="1">
      <c r="A59" s="217" t="s">
        <v>83</v>
      </c>
      <c r="B59" s="218"/>
      <c r="C59" s="218"/>
      <c r="D59" s="218"/>
      <c r="E59" s="218"/>
      <c r="F59" s="218"/>
      <c r="G59" s="218"/>
      <c r="H59" s="218"/>
      <c r="I59" s="218"/>
      <c r="J59" s="218"/>
      <c r="K59" s="219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</row>
    <row r="60" spans="1:35" ht="105" customHeight="1">
      <c r="A60" s="3" t="s">
        <v>2</v>
      </c>
      <c r="B60" s="22" t="s">
        <v>84</v>
      </c>
      <c r="C60" s="22" t="s">
        <v>85</v>
      </c>
      <c r="D60" s="22" t="s">
        <v>86</v>
      </c>
      <c r="E60" s="105" t="s">
        <v>87</v>
      </c>
      <c r="F60" s="22" t="s">
        <v>88</v>
      </c>
      <c r="G60" s="22" t="s">
        <v>89</v>
      </c>
      <c r="H60" s="22" t="s">
        <v>90</v>
      </c>
      <c r="I60" s="22" t="s">
        <v>91</v>
      </c>
      <c r="J60" s="22" t="s">
        <v>92</v>
      </c>
      <c r="K60" s="23" t="s">
        <v>93</v>
      </c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</row>
    <row r="61" spans="1:35" ht="32.25" customHeight="1">
      <c r="A61" s="215" t="s">
        <v>5</v>
      </c>
      <c r="B61" s="17" t="s">
        <v>74</v>
      </c>
      <c r="C61" s="158"/>
      <c r="D61" s="158"/>
      <c r="E61" s="158"/>
      <c r="F61" s="158"/>
      <c r="G61" s="158"/>
      <c r="H61" s="158"/>
      <c r="I61" s="158"/>
      <c r="J61" s="158"/>
      <c r="K61" s="158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</row>
    <row r="62" spans="1:35" ht="41.25" customHeight="1">
      <c r="A62" s="188"/>
      <c r="B62" s="17" t="s">
        <v>94</v>
      </c>
      <c r="C62" s="158"/>
      <c r="D62" s="158"/>
      <c r="E62" s="158"/>
      <c r="F62" s="164"/>
      <c r="G62" s="164"/>
      <c r="H62" s="158"/>
      <c r="I62" s="164"/>
      <c r="J62" s="158"/>
      <c r="K62" s="158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</row>
    <row r="63" spans="1:35" ht="32.25" customHeight="1">
      <c r="A63" s="189"/>
      <c r="B63" s="17" t="s">
        <v>95</v>
      </c>
      <c r="C63" s="158"/>
      <c r="D63" s="158"/>
      <c r="E63" s="158"/>
      <c r="F63" s="165"/>
      <c r="G63" s="165"/>
      <c r="H63" s="158"/>
      <c r="I63" s="165"/>
      <c r="J63" s="158"/>
      <c r="K63" s="158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</row>
    <row r="64" spans="1:35">
      <c r="A64" s="215" t="s">
        <v>6</v>
      </c>
      <c r="B64" s="17" t="s">
        <v>74</v>
      </c>
      <c r="C64" s="158"/>
      <c r="D64" s="158"/>
      <c r="E64" s="158"/>
      <c r="F64" s="158"/>
      <c r="G64" s="158"/>
      <c r="H64" s="158"/>
      <c r="I64" s="158"/>
      <c r="J64" s="158"/>
      <c r="K64" s="158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</row>
    <row r="65" spans="1:35" ht="42.75" customHeight="1">
      <c r="A65" s="188"/>
      <c r="B65" s="17" t="s">
        <v>94</v>
      </c>
      <c r="C65" s="158"/>
      <c r="D65" s="158"/>
      <c r="E65" s="158"/>
      <c r="F65" s="165"/>
      <c r="G65" s="165"/>
      <c r="H65" s="158"/>
      <c r="I65" s="165"/>
      <c r="J65" s="158"/>
      <c r="K65" s="158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</row>
    <row r="66" spans="1:35" ht="37.9" customHeight="1" thickBot="1">
      <c r="A66" s="216"/>
      <c r="B66" s="19" t="s">
        <v>95</v>
      </c>
      <c r="C66" s="158"/>
      <c r="D66" s="158"/>
      <c r="E66" s="158"/>
      <c r="F66" s="166"/>
      <c r="G66" s="166"/>
      <c r="H66" s="158"/>
      <c r="I66" s="166"/>
      <c r="J66" s="158"/>
      <c r="K66" s="158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</row>
    <row r="67" spans="1:3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</row>
    <row r="68" spans="1:35" ht="16.5" thickBot="1">
      <c r="A68" s="234" t="s">
        <v>96</v>
      </c>
      <c r="B68" s="235"/>
      <c r="C68" s="235"/>
      <c r="D68" s="235"/>
      <c r="E68" s="235"/>
      <c r="F68" s="235"/>
      <c r="G68" s="235"/>
      <c r="H68" s="235"/>
      <c r="I68" s="235"/>
      <c r="J68" s="235"/>
      <c r="K68" s="235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</row>
    <row r="69" spans="1:35" ht="32.25" thickBot="1">
      <c r="A69" s="152" t="s">
        <v>2</v>
      </c>
      <c r="B69" s="153" t="s">
        <v>97</v>
      </c>
      <c r="C69" s="26" t="s">
        <v>38</v>
      </c>
      <c r="D69" s="27" t="s">
        <v>39</v>
      </c>
      <c r="E69" s="27" t="s">
        <v>40</v>
      </c>
      <c r="F69" s="27" t="s">
        <v>41</v>
      </c>
      <c r="G69" s="27" t="s">
        <v>98</v>
      </c>
      <c r="H69" s="27" t="s">
        <v>43</v>
      </c>
      <c r="I69" s="27" t="s">
        <v>44</v>
      </c>
      <c r="J69" s="28" t="s">
        <v>45</v>
      </c>
      <c r="K69" s="28" t="s">
        <v>276</v>
      </c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</row>
    <row r="70" spans="1:35" ht="28.5" customHeight="1">
      <c r="A70" s="236" t="s">
        <v>5</v>
      </c>
      <c r="B70" s="29" t="s">
        <v>99</v>
      </c>
      <c r="C70" s="158"/>
      <c r="D70" s="158"/>
      <c r="E70" s="158"/>
      <c r="F70" s="158"/>
      <c r="G70" s="158"/>
      <c r="H70" s="158"/>
      <c r="I70" s="158"/>
      <c r="J70" s="158"/>
      <c r="K70" s="158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</row>
    <row r="71" spans="1:35" ht="31.5">
      <c r="A71" s="237"/>
      <c r="B71" s="30" t="s">
        <v>100</v>
      </c>
      <c r="C71" s="158"/>
      <c r="D71" s="158"/>
      <c r="E71" s="158"/>
      <c r="F71" s="158"/>
      <c r="G71" s="158"/>
      <c r="H71" s="158"/>
      <c r="I71" s="158"/>
      <c r="J71" s="158"/>
      <c r="K71" s="158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</row>
    <row r="72" spans="1:35" ht="31.5">
      <c r="A72" s="237"/>
      <c r="B72" s="30" t="s">
        <v>101</v>
      </c>
      <c r="C72" s="158"/>
      <c r="D72" s="158"/>
      <c r="E72" s="158"/>
      <c r="F72" s="158"/>
      <c r="G72" s="158"/>
      <c r="H72" s="158"/>
      <c r="I72" s="158"/>
      <c r="J72" s="158"/>
      <c r="K72" s="158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</row>
    <row r="73" spans="1:35" ht="31.5">
      <c r="A73" s="237"/>
      <c r="B73" s="30" t="s">
        <v>102</v>
      </c>
      <c r="C73" s="158"/>
      <c r="D73" s="158"/>
      <c r="E73" s="158"/>
      <c r="F73" s="158"/>
      <c r="G73" s="158"/>
      <c r="H73" s="158"/>
      <c r="I73" s="158"/>
      <c r="J73" s="158"/>
      <c r="K73" s="158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</row>
    <row r="74" spans="1:35" ht="30" customHeight="1" thickBot="1">
      <c r="A74" s="238"/>
      <c r="B74" s="31" t="s">
        <v>93</v>
      </c>
      <c r="C74" s="158"/>
      <c r="D74" s="158"/>
      <c r="E74" s="158"/>
      <c r="F74" s="158"/>
      <c r="G74" s="158"/>
      <c r="H74" s="158"/>
      <c r="I74" s="158"/>
      <c r="J74" s="158"/>
      <c r="K74" s="158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</row>
    <row r="75" spans="1:35" ht="31.5" customHeight="1">
      <c r="A75" s="236" t="s">
        <v>6</v>
      </c>
      <c r="B75" s="32" t="s">
        <v>99</v>
      </c>
      <c r="C75" s="158"/>
      <c r="D75" s="158"/>
      <c r="E75" s="158"/>
      <c r="F75" s="158"/>
      <c r="G75" s="158"/>
      <c r="H75" s="158"/>
      <c r="I75" s="158"/>
      <c r="J75" s="158"/>
      <c r="K75" s="158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</row>
    <row r="76" spans="1:35" ht="31.5">
      <c r="A76" s="237"/>
      <c r="B76" s="30" t="s">
        <v>100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</row>
    <row r="77" spans="1:35" ht="31.5">
      <c r="A77" s="237"/>
      <c r="B77" s="30" t="s">
        <v>101</v>
      </c>
      <c r="C77" s="158"/>
      <c r="D77" s="158"/>
      <c r="E77" s="158"/>
      <c r="F77" s="158"/>
      <c r="G77" s="158"/>
      <c r="H77" s="158"/>
      <c r="I77" s="158"/>
      <c r="J77" s="158"/>
      <c r="K77" s="158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</row>
    <row r="78" spans="1:35" ht="31.5">
      <c r="A78" s="237"/>
      <c r="B78" s="30" t="s">
        <v>102</v>
      </c>
      <c r="C78" s="158"/>
      <c r="D78" s="158"/>
      <c r="E78" s="158"/>
      <c r="F78" s="158"/>
      <c r="G78" s="158"/>
      <c r="H78" s="158"/>
      <c r="I78" s="158"/>
      <c r="J78" s="158"/>
      <c r="K78" s="158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</row>
    <row r="79" spans="1:35" ht="33.75" customHeight="1" thickBot="1">
      <c r="A79" s="238"/>
      <c r="B79" s="31" t="s">
        <v>93</v>
      </c>
      <c r="C79" s="158"/>
      <c r="D79" s="158"/>
      <c r="E79" s="158"/>
      <c r="F79" s="158"/>
      <c r="G79" s="158"/>
      <c r="H79" s="158"/>
      <c r="I79" s="158"/>
      <c r="J79" s="158"/>
      <c r="K79" s="158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</row>
    <row r="80" spans="1:35" ht="16.5" thickBot="1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</row>
    <row r="81" spans="1:35" ht="24.95" customHeight="1">
      <c r="A81" s="239" t="s">
        <v>219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1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</row>
    <row r="82" spans="1:35" ht="24.95" customHeight="1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4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</row>
    <row r="83" spans="1:35" ht="24.95" customHeight="1" thickBot="1">
      <c r="A83" s="245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  <c r="N83" s="247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</row>
    <row r="84" spans="1:35" ht="24.9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</row>
    <row r="85" spans="1:35">
      <c r="A85" s="228" t="s">
        <v>103</v>
      </c>
      <c r="B85" s="229"/>
      <c r="C85" s="229"/>
      <c r="D85" s="229"/>
      <c r="E85" s="230"/>
      <c r="F85" s="145">
        <f>(E38+D38)-SUM(F38:K38)</f>
        <v>0</v>
      </c>
      <c r="G85" s="146"/>
      <c r="H85" s="231" t="s">
        <v>104</v>
      </c>
      <c r="I85" s="232"/>
      <c r="J85" s="232"/>
      <c r="K85" s="232"/>
      <c r="L85" s="233"/>
      <c r="M85" s="145">
        <f>(C52+C53)-SUM(C61:K61)</f>
        <v>0</v>
      </c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</row>
    <row r="86" spans="1:35">
      <c r="A86" s="228" t="s">
        <v>105</v>
      </c>
      <c r="B86" s="229"/>
      <c r="C86" s="229"/>
      <c r="D86" s="229"/>
      <c r="E86" s="230"/>
      <c r="F86" s="145">
        <f>(E39+D39)-SUM(F39:K39)</f>
        <v>0</v>
      </c>
      <c r="G86" s="146"/>
      <c r="H86" s="231" t="s">
        <v>106</v>
      </c>
      <c r="I86" s="232"/>
      <c r="J86" s="232"/>
      <c r="K86" s="232"/>
      <c r="L86" s="233"/>
      <c r="M86" s="145">
        <f>(C54+C55)-SUM(C64:K64)</f>
        <v>0</v>
      </c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</row>
    <row r="87" spans="1:35">
      <c r="A87" s="228" t="s">
        <v>107</v>
      </c>
      <c r="B87" s="229"/>
      <c r="C87" s="229"/>
      <c r="D87" s="229"/>
      <c r="E87" s="230"/>
      <c r="F87" s="145">
        <f>(E38+D38)-SUM(L38:T38)</f>
        <v>0</v>
      </c>
      <c r="G87" s="146"/>
      <c r="H87" s="231" t="s">
        <v>108</v>
      </c>
      <c r="I87" s="232"/>
      <c r="J87" s="232"/>
      <c r="K87" s="232"/>
      <c r="L87" s="233"/>
      <c r="M87" s="145">
        <f>(D52+D53)-SUM(C62:K62)</f>
        <v>0</v>
      </c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</row>
    <row r="88" spans="1:35">
      <c r="A88" s="228" t="s">
        <v>109</v>
      </c>
      <c r="B88" s="229"/>
      <c r="C88" s="229"/>
      <c r="D88" s="229"/>
      <c r="E88" s="230"/>
      <c r="F88" s="145">
        <f>(E39+D39)-SUM(L39:T39)</f>
        <v>0</v>
      </c>
      <c r="G88" s="146"/>
      <c r="H88" s="231" t="s">
        <v>110</v>
      </c>
      <c r="I88" s="232"/>
      <c r="J88" s="232"/>
      <c r="K88" s="232"/>
      <c r="L88" s="233"/>
      <c r="M88" s="145">
        <f>(D54+D55)-SUM(C65:K65)</f>
        <v>0</v>
      </c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</row>
    <row r="89" spans="1:35">
      <c r="A89" s="228" t="s">
        <v>111</v>
      </c>
      <c r="B89" s="229"/>
      <c r="C89" s="229"/>
      <c r="D89" s="229"/>
      <c r="E89" s="230"/>
      <c r="F89" s="145">
        <f>(E38+D38)-(B44+D44+F44+H44+J44+L44+N44+P44+R44+U44+W44+Y44)</f>
        <v>0</v>
      </c>
      <c r="G89" s="146"/>
      <c r="H89" s="231" t="s">
        <v>112</v>
      </c>
      <c r="I89" s="232"/>
      <c r="J89" s="232"/>
      <c r="K89" s="232"/>
      <c r="L89" s="233"/>
      <c r="M89" s="145">
        <f>(E52+E53)-SUM(C63:K63)</f>
        <v>0</v>
      </c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</row>
    <row r="90" spans="1:35">
      <c r="A90" s="228" t="s">
        <v>113</v>
      </c>
      <c r="B90" s="229"/>
      <c r="C90" s="229"/>
      <c r="D90" s="229"/>
      <c r="E90" s="230"/>
      <c r="F90" s="145">
        <f>(E39+D39)-(C44+E44+G44+I44+K44+M44+O44+Q44+S44+V44+X44+Z44)</f>
        <v>0</v>
      </c>
      <c r="G90" s="146"/>
      <c r="H90" s="231" t="s">
        <v>114</v>
      </c>
      <c r="I90" s="232"/>
      <c r="J90" s="232"/>
      <c r="K90" s="232"/>
      <c r="L90" s="233"/>
      <c r="M90" s="145">
        <f>(E54+E55)-SUM(C66:K66)</f>
        <v>0</v>
      </c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</row>
    <row r="91" spans="1:35">
      <c r="A91" s="228" t="s">
        <v>115</v>
      </c>
      <c r="B91" s="229"/>
      <c r="C91" s="229"/>
      <c r="D91" s="229"/>
      <c r="E91" s="230"/>
      <c r="F91" s="145">
        <f>SUM(C52:D53)-(B45+D45+F45+H45+J45+L45+N45+P45+R45+U45+W45+Y45)</f>
        <v>0</v>
      </c>
      <c r="G91" s="146"/>
      <c r="H91" s="231" t="s">
        <v>171</v>
      </c>
      <c r="I91" s="232"/>
      <c r="J91" s="232"/>
      <c r="K91" s="232"/>
      <c r="L91" s="233"/>
      <c r="M91" s="145" t="str">
        <f>IF(D38=(F38+H38+J38),"درست","غلط")</f>
        <v>درست</v>
      </c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</row>
    <row r="92" spans="1:35">
      <c r="A92" s="228" t="s">
        <v>116</v>
      </c>
      <c r="B92" s="229"/>
      <c r="C92" s="229"/>
      <c r="D92" s="229"/>
      <c r="E92" s="230"/>
      <c r="F92" s="145">
        <f>SUM(C54:D55)-(C45+E45+G45+I45+K45+M45+O45+Q45+S45+V45+X45+Z45)</f>
        <v>0</v>
      </c>
      <c r="G92" s="146"/>
      <c r="H92" s="231" t="s">
        <v>172</v>
      </c>
      <c r="I92" s="232"/>
      <c r="J92" s="232"/>
      <c r="K92" s="232"/>
      <c r="L92" s="233"/>
      <c r="M92" s="145" t="str">
        <f>IF(D39=(F39+H39+J39),"درست","غلط")</f>
        <v>درست</v>
      </c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</row>
    <row r="93" spans="1:35">
      <c r="A93" s="228" t="s">
        <v>117</v>
      </c>
      <c r="B93" s="229"/>
      <c r="C93" s="229"/>
      <c r="D93" s="229"/>
      <c r="E93" s="230"/>
      <c r="F93" s="145">
        <f>(E52+E53)-(B46+D46+F46+H46+J46+L46+N46+P46+R46+U46+W46+Y46)</f>
        <v>0</v>
      </c>
      <c r="G93" s="146"/>
      <c r="H93" s="231" t="s">
        <v>173</v>
      </c>
      <c r="I93" s="232"/>
      <c r="J93" s="232"/>
      <c r="K93" s="232"/>
      <c r="L93" s="233"/>
      <c r="M93" s="145" t="str">
        <f>IF(E38=(G38+I38+K38),"درست","غلط")</f>
        <v>درست</v>
      </c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</row>
    <row r="94" spans="1:35">
      <c r="A94" s="228" t="s">
        <v>118</v>
      </c>
      <c r="B94" s="229"/>
      <c r="C94" s="229"/>
      <c r="D94" s="229"/>
      <c r="E94" s="230"/>
      <c r="F94" s="145">
        <f>(E55+E54)-(C46+E46+G46+I46+K46+M46+O46+Q46+S46+V46+X46+Z46)</f>
        <v>0</v>
      </c>
      <c r="G94" s="146"/>
      <c r="H94" s="231" t="s">
        <v>174</v>
      </c>
      <c r="I94" s="232"/>
      <c r="J94" s="232"/>
      <c r="K94" s="232"/>
      <c r="L94" s="233"/>
      <c r="M94" s="145" t="str">
        <f>IF(E39=(G39+I39+K39),"درست","غلط")</f>
        <v>درست</v>
      </c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</row>
    <row r="95" spans="1:35">
      <c r="A95" s="228" t="s">
        <v>119</v>
      </c>
      <c r="B95" s="229"/>
      <c r="C95" s="229"/>
      <c r="D95" s="229"/>
      <c r="E95" s="230"/>
      <c r="F95" s="145">
        <f>SUM(F52:X53)-(B47+D47+F47+H47+J47+L47+N47+P47+R47+U47+W47+Y47)</f>
        <v>0</v>
      </c>
      <c r="G95" s="146"/>
      <c r="H95" s="231" t="s">
        <v>175</v>
      </c>
      <c r="I95" s="232"/>
      <c r="J95" s="232"/>
      <c r="K95" s="232"/>
      <c r="L95" s="233"/>
      <c r="M95" s="145">
        <f>(U38+V38+W38+X38+X39+W39+V39+U39)-((D38+E38+E39+D39)+((B38+C38+C39+B39)-N102))</f>
        <v>0</v>
      </c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</row>
    <row r="96" spans="1:35">
      <c r="A96" s="228" t="s">
        <v>120</v>
      </c>
      <c r="B96" s="229"/>
      <c r="C96" s="229"/>
      <c r="D96" s="229"/>
      <c r="E96" s="230"/>
      <c r="F96" s="145">
        <f>SUM(F54:X55)-(C47+E47+G47+I47+K47+M47+O47+Q47+S47+V47+X47+Z47)</f>
        <v>0</v>
      </c>
      <c r="G96" s="146"/>
      <c r="H96" s="231" t="s">
        <v>272</v>
      </c>
      <c r="I96" s="232"/>
      <c r="J96" s="232"/>
      <c r="K96" s="232"/>
      <c r="L96" s="233"/>
      <c r="M96" s="145">
        <f>(Y38+Z38+Y39+Z39)- (U38+V38+W38+X38+U39+V39+W39+X39)</f>
        <v>0</v>
      </c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</row>
    <row r="97" spans="1:35">
      <c r="A97" s="146"/>
      <c r="B97" s="146"/>
      <c r="C97" s="146"/>
      <c r="D97" s="146"/>
      <c r="E97" s="146"/>
      <c r="F97" s="146"/>
      <c r="G97" s="146"/>
      <c r="H97" s="231" t="s">
        <v>266</v>
      </c>
      <c r="I97" s="232"/>
      <c r="J97" s="232"/>
      <c r="K97" s="232"/>
      <c r="L97" s="233"/>
      <c r="M97" s="145">
        <f>(Y38+Z38+Y39+Z39)-((D38+E38+E39+D39)+((B38+C38+C39+B39)-N102))</f>
        <v>0</v>
      </c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</row>
    <row r="98" spans="1:3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</row>
    <row r="99" spans="1:3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</row>
    <row r="100" spans="1:3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</row>
    <row r="101" spans="1:3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</row>
    <row r="102" spans="1:35">
      <c r="A102" s="248" t="s">
        <v>121</v>
      </c>
      <c r="B102" s="248"/>
      <c r="C102" s="248"/>
      <c r="D102" s="248"/>
      <c r="E102" s="248"/>
      <c r="F102" s="248"/>
      <c r="G102" s="140">
        <f>H32+I32</f>
        <v>0</v>
      </c>
      <c r="H102" s="249" t="s">
        <v>122</v>
      </c>
      <c r="I102" s="250"/>
      <c r="J102" s="250"/>
      <c r="K102" s="250"/>
      <c r="L102" s="250"/>
      <c r="M102" s="251"/>
      <c r="N102" s="33">
        <f>SUM(B38:E39)-SUM(U38:X39)</f>
        <v>0</v>
      </c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</row>
    <row r="103" spans="1:35">
      <c r="A103" s="252" t="s">
        <v>123</v>
      </c>
      <c r="B103" s="252"/>
      <c r="C103" s="252"/>
      <c r="D103" s="252"/>
      <c r="E103" s="252"/>
      <c r="F103" s="252"/>
      <c r="G103" s="132">
        <f>B4+B5</f>
        <v>0</v>
      </c>
      <c r="H103" s="249" t="s">
        <v>124</v>
      </c>
      <c r="I103" s="250"/>
      <c r="J103" s="250"/>
      <c r="K103" s="250"/>
      <c r="L103" s="250"/>
      <c r="M103" s="251"/>
      <c r="N103" s="34" t="e">
        <f>(SUM(B38:E39)-SUM(U38:X39))*100/SUM(U38:X39)</f>
        <v>#DIV/0!</v>
      </c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</row>
    <row r="104" spans="1:35">
      <c r="A104" s="252" t="s">
        <v>125</v>
      </c>
      <c r="B104" s="252"/>
      <c r="C104" s="252"/>
      <c r="D104" s="252"/>
      <c r="E104" s="252"/>
      <c r="F104" s="252"/>
      <c r="G104" s="131" t="e">
        <f>G102/G103</f>
        <v>#DIV/0!</v>
      </c>
      <c r="H104" s="253" t="s">
        <v>126</v>
      </c>
      <c r="I104" s="253"/>
      <c r="J104" s="253"/>
      <c r="K104" s="253"/>
      <c r="L104" s="253"/>
      <c r="M104" s="253"/>
      <c r="N104" s="34" t="e">
        <f>SUM(B38:C39)/SUM(B38:E39)%</f>
        <v>#DIV/0!</v>
      </c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</row>
    <row r="105" spans="1:35">
      <c r="A105" s="252" t="s">
        <v>127</v>
      </c>
      <c r="B105" s="252"/>
      <c r="C105" s="252"/>
      <c r="D105" s="252"/>
      <c r="E105" s="252"/>
      <c r="F105" s="252"/>
      <c r="G105" s="131" t="e">
        <f>(I11+H11+H10+I10)*100/G102</f>
        <v>#DIV/0!</v>
      </c>
      <c r="H105" s="249" t="s">
        <v>128</v>
      </c>
      <c r="I105" s="250"/>
      <c r="J105" s="250"/>
      <c r="K105" s="250"/>
      <c r="L105" s="250"/>
      <c r="M105" s="251"/>
      <c r="N105" s="35" t="e">
        <f>SUM(H38:I39)/SUM(F38:I39)%</f>
        <v>#DIV/0!</v>
      </c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</row>
    <row r="106" spans="1:35">
      <c r="A106" s="252" t="s">
        <v>129</v>
      </c>
      <c r="B106" s="252"/>
      <c r="C106" s="252"/>
      <c r="D106" s="252"/>
      <c r="E106" s="252"/>
      <c r="F106" s="252"/>
      <c r="G106" s="131" t="e">
        <f>(SUM(H10:J12))*100/G102</f>
        <v>#DIV/0!</v>
      </c>
      <c r="H106" s="253" t="s">
        <v>130</v>
      </c>
      <c r="I106" s="253"/>
      <c r="J106" s="253"/>
      <c r="K106" s="253"/>
      <c r="L106" s="253"/>
      <c r="M106" s="253"/>
      <c r="N106" s="35" t="e">
        <f>SUM(F38:G39)/SUM(F38:I39)%</f>
        <v>#DIV/0!</v>
      </c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</row>
    <row r="107" spans="1:35">
      <c r="A107" s="252" t="s">
        <v>131</v>
      </c>
      <c r="B107" s="252"/>
      <c r="C107" s="252"/>
      <c r="D107" s="252"/>
      <c r="E107" s="252"/>
      <c r="F107" s="252"/>
      <c r="G107" s="131" t="e">
        <f>(H10+I10+H11+I11+H12+I12+H13+I13+H14+I14+H15+I15)*100/G102</f>
        <v>#DIV/0!</v>
      </c>
      <c r="H107" s="253" t="s">
        <v>132</v>
      </c>
      <c r="I107" s="253"/>
      <c r="J107" s="253"/>
      <c r="K107" s="253"/>
      <c r="L107" s="253"/>
      <c r="M107" s="253"/>
      <c r="N107" s="34" t="e">
        <f>SUM(F38:I39)/SUM(D38:E39)%</f>
        <v>#DIV/0!</v>
      </c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</row>
    <row r="108" spans="1:35">
      <c r="A108" s="252" t="s">
        <v>133</v>
      </c>
      <c r="B108" s="252"/>
      <c r="C108" s="252"/>
      <c r="D108" s="252"/>
      <c r="E108" s="252"/>
      <c r="F108" s="252"/>
      <c r="G108" s="131" t="e">
        <f>(H16+H17+H18+H19+H20+H21+H22+H23+H24+H25+H26+I26+I25+I24+I23+I22+I21+I20+I19+I18+I17+I16)*100/G102</f>
        <v>#DIV/0!</v>
      </c>
      <c r="H108" s="253" t="s">
        <v>134</v>
      </c>
      <c r="I108" s="253"/>
      <c r="J108" s="253"/>
      <c r="K108" s="253"/>
      <c r="L108" s="253"/>
      <c r="M108" s="253"/>
      <c r="N108" s="34" t="e">
        <f>SUM(U38:U39)*100/SUM(U38:X39)</f>
        <v>#DIV/0!</v>
      </c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</row>
    <row r="109" spans="1:35">
      <c r="A109" s="252" t="s">
        <v>135</v>
      </c>
      <c r="B109" s="252"/>
      <c r="C109" s="252"/>
      <c r="D109" s="252"/>
      <c r="E109" s="252"/>
      <c r="F109" s="252"/>
      <c r="G109" s="131" t="e">
        <f>SUM(H27:I31)*100/G102</f>
        <v>#DIV/0!</v>
      </c>
      <c r="H109" s="253" t="s">
        <v>136</v>
      </c>
      <c r="I109" s="253"/>
      <c r="J109" s="253"/>
      <c r="K109" s="253"/>
      <c r="L109" s="253"/>
      <c r="M109" s="253"/>
      <c r="N109" s="34" t="e">
        <f>SUM(X38:X39)*100/SUM(U38:X39)</f>
        <v>#DIV/0!</v>
      </c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</row>
    <row r="110" spans="1:35" ht="16.5" thickBot="1">
      <c r="A110" s="252" t="s">
        <v>137</v>
      </c>
      <c r="B110" s="252"/>
      <c r="C110" s="252"/>
      <c r="D110" s="252"/>
      <c r="E110" s="252"/>
      <c r="F110" s="252"/>
      <c r="G110" s="131" t="e">
        <f>(G109+G107)*100/G108</f>
        <v>#DIV/0!</v>
      </c>
      <c r="H110" s="258" t="s">
        <v>138</v>
      </c>
      <c r="I110" s="258"/>
      <c r="J110" s="258"/>
      <c r="K110" s="258"/>
      <c r="L110" s="258"/>
      <c r="M110" s="258"/>
      <c r="N110" s="36" t="e">
        <f>(C4+C5)*100/(B4+B5)</f>
        <v>#DIV/0!</v>
      </c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</row>
    <row r="111" spans="1:35">
      <c r="A111" s="252" t="s">
        <v>139</v>
      </c>
      <c r="B111" s="252"/>
      <c r="C111" s="252"/>
      <c r="D111" s="252"/>
      <c r="E111" s="252"/>
      <c r="F111" s="252"/>
      <c r="G111" s="131" t="e">
        <f t="shared" ref="G111:G120" si="6">J15*100/I15</f>
        <v>#DIV/0!</v>
      </c>
      <c r="H111" s="254" t="s">
        <v>140</v>
      </c>
      <c r="I111" s="255"/>
      <c r="J111" s="255"/>
      <c r="K111" s="255"/>
      <c r="L111" s="255"/>
      <c r="M111" s="255"/>
      <c r="N111" s="279" t="s">
        <v>204</v>
      </c>
      <c r="O111" s="172" t="s">
        <v>11</v>
      </c>
      <c r="P111" s="172" t="s">
        <v>12</v>
      </c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</row>
    <row r="112" spans="1:35">
      <c r="A112" s="252" t="s">
        <v>267</v>
      </c>
      <c r="B112" s="252"/>
      <c r="C112" s="252"/>
      <c r="D112" s="252"/>
      <c r="E112" s="252"/>
      <c r="F112" s="252"/>
      <c r="G112" s="131" t="e">
        <f t="shared" si="6"/>
        <v>#DIV/0!</v>
      </c>
      <c r="H112" s="256"/>
      <c r="I112" s="257"/>
      <c r="J112" s="257"/>
      <c r="K112" s="257"/>
      <c r="L112" s="257"/>
      <c r="M112" s="257"/>
      <c r="N112" s="280"/>
      <c r="O112" s="173"/>
      <c r="P112" s="173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</row>
    <row r="113" spans="1:35">
      <c r="A113" s="252" t="s">
        <v>268</v>
      </c>
      <c r="B113" s="252"/>
      <c r="C113" s="252"/>
      <c r="D113" s="252"/>
      <c r="E113" s="252"/>
      <c r="F113" s="252"/>
      <c r="G113" s="131" t="e">
        <f t="shared" si="6"/>
        <v>#DIV/0!</v>
      </c>
      <c r="H113" s="259" t="s">
        <v>141</v>
      </c>
      <c r="I113" s="259"/>
      <c r="J113" s="259"/>
      <c r="K113" s="259"/>
      <c r="L113" s="259"/>
      <c r="M113" s="259"/>
      <c r="N113" s="133" t="e">
        <f>SUM(Y56:Y57)/SUM(H32:I32)*1000</f>
        <v>#DIV/0!</v>
      </c>
      <c r="O113" s="131" t="e">
        <f>(Y56/H32)*1000</f>
        <v>#DIV/0!</v>
      </c>
      <c r="P113" s="131" t="e">
        <f>Y57/I32*1000</f>
        <v>#DIV/0!</v>
      </c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</row>
    <row r="114" spans="1:35">
      <c r="A114" s="252" t="s">
        <v>142</v>
      </c>
      <c r="B114" s="252"/>
      <c r="C114" s="252"/>
      <c r="D114" s="252"/>
      <c r="E114" s="252"/>
      <c r="F114" s="252"/>
      <c r="G114" s="131" t="e">
        <f t="shared" si="6"/>
        <v>#DIV/0!</v>
      </c>
      <c r="H114" s="252" t="s">
        <v>143</v>
      </c>
      <c r="I114" s="252"/>
      <c r="J114" s="252"/>
      <c r="K114" s="252"/>
      <c r="L114" s="252"/>
      <c r="M114" s="252"/>
      <c r="N114" s="134" t="e">
        <f>(C56+C57)*1000/SUM(D38:E39)</f>
        <v>#DIV/0!</v>
      </c>
      <c r="O114" s="131" t="e">
        <f>C56/SUM(D38:D39)*1000</f>
        <v>#DIV/0!</v>
      </c>
      <c r="P114" s="131" t="e">
        <f>C57/SUM(E38:E39)*1000</f>
        <v>#DIV/0!</v>
      </c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</row>
    <row r="115" spans="1:35">
      <c r="A115" s="252" t="s">
        <v>144</v>
      </c>
      <c r="B115" s="252"/>
      <c r="C115" s="252"/>
      <c r="D115" s="252"/>
      <c r="E115" s="252"/>
      <c r="F115" s="252"/>
      <c r="G115" s="131" t="e">
        <f t="shared" si="6"/>
        <v>#DIV/0!</v>
      </c>
      <c r="H115" s="252" t="s">
        <v>145</v>
      </c>
      <c r="I115" s="252"/>
      <c r="J115" s="252"/>
      <c r="K115" s="252"/>
      <c r="L115" s="252"/>
      <c r="M115" s="252"/>
      <c r="N115" s="134" t="e">
        <f>SUM(C56:D57)*1000/SUM(D38:E39)</f>
        <v>#DIV/0!</v>
      </c>
      <c r="O115" s="131" t="e">
        <f>SUM(C56:D56)/SUM(D38:D39)*1000</f>
        <v>#DIV/0!</v>
      </c>
      <c r="P115" s="131" t="e">
        <f>SUM(C57:D57)/SUM(E38:E39)*1000</f>
        <v>#DIV/0!</v>
      </c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</row>
    <row r="116" spans="1:35">
      <c r="A116" s="252" t="s">
        <v>146</v>
      </c>
      <c r="B116" s="252"/>
      <c r="C116" s="252"/>
      <c r="D116" s="252"/>
      <c r="E116" s="252"/>
      <c r="F116" s="252"/>
      <c r="G116" s="131" t="e">
        <f t="shared" si="6"/>
        <v>#DIV/0!</v>
      </c>
      <c r="H116" s="252" t="s">
        <v>147</v>
      </c>
      <c r="I116" s="252"/>
      <c r="J116" s="252"/>
      <c r="K116" s="252"/>
      <c r="L116" s="252"/>
      <c r="M116" s="252"/>
      <c r="N116" s="134" t="e">
        <f>SUM(C56:E57)*1000/SUM(D38:E39)</f>
        <v>#DIV/0!</v>
      </c>
      <c r="O116" s="131" t="e">
        <f>SUM(C56:E56)/SUM(D38:D39)*1000</f>
        <v>#DIV/0!</v>
      </c>
      <c r="P116" s="131" t="e">
        <f>SUM(C57:E57)/SUM(E38:E39)*1000</f>
        <v>#DIV/0!</v>
      </c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</row>
    <row r="117" spans="1:35">
      <c r="A117" s="252" t="s">
        <v>148</v>
      </c>
      <c r="B117" s="252"/>
      <c r="C117" s="252"/>
      <c r="D117" s="252"/>
      <c r="E117" s="252"/>
      <c r="F117" s="252"/>
      <c r="G117" s="131" t="e">
        <f t="shared" si="6"/>
        <v>#DIV/0!</v>
      </c>
      <c r="H117" s="252" t="s">
        <v>149</v>
      </c>
      <c r="I117" s="252"/>
      <c r="J117" s="252"/>
      <c r="K117" s="252"/>
      <c r="L117" s="252"/>
      <c r="M117" s="252"/>
      <c r="N117" s="134" t="e">
        <f>SUM(C56:E57)*1000/SUM(H10:I12)</f>
        <v>#DIV/0!</v>
      </c>
      <c r="O117" s="131" t="e">
        <f>SUM(C56:E56)/SUM(H10:H12)*1000</f>
        <v>#DIV/0!</v>
      </c>
      <c r="P117" s="131" t="e">
        <f>SUM(C57:E57)/SUM(I10:I12)*1000</f>
        <v>#DIV/0!</v>
      </c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</row>
    <row r="118" spans="1:35" ht="16.5" thickBot="1">
      <c r="A118" s="252" t="s">
        <v>150</v>
      </c>
      <c r="B118" s="252"/>
      <c r="C118" s="252"/>
      <c r="D118" s="252"/>
      <c r="E118" s="252"/>
      <c r="F118" s="252"/>
      <c r="G118" s="131" t="e">
        <f t="shared" si="6"/>
        <v>#DIV/0!</v>
      </c>
      <c r="H118" s="262" t="s">
        <v>151</v>
      </c>
      <c r="I118" s="262"/>
      <c r="J118" s="262"/>
      <c r="K118" s="262"/>
      <c r="L118" s="262"/>
      <c r="M118" s="262"/>
      <c r="N118" s="37" t="e">
        <f>SUM(C70:K79)*100000/SUM(D38:E39)</f>
        <v>#DIV/0!</v>
      </c>
      <c r="O118" s="50"/>
      <c r="P118" s="50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</row>
    <row r="119" spans="1:35">
      <c r="A119" s="252" t="s">
        <v>152</v>
      </c>
      <c r="B119" s="252"/>
      <c r="C119" s="252"/>
      <c r="D119" s="252"/>
      <c r="E119" s="252"/>
      <c r="F119" s="252"/>
      <c r="G119" s="131" t="e">
        <f t="shared" si="6"/>
        <v>#DIV/0!</v>
      </c>
      <c r="H119" s="260" t="s">
        <v>153</v>
      </c>
      <c r="I119" s="260"/>
      <c r="J119" s="260"/>
      <c r="K119" s="260"/>
      <c r="L119" s="260"/>
      <c r="M119" s="260"/>
      <c r="N119" s="260"/>
      <c r="O119" s="260"/>
      <c r="P119" s="260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</row>
    <row r="120" spans="1:35">
      <c r="A120" s="252" t="s">
        <v>285</v>
      </c>
      <c r="B120" s="252"/>
      <c r="C120" s="252"/>
      <c r="D120" s="252"/>
      <c r="E120" s="252"/>
      <c r="F120" s="252"/>
      <c r="G120" s="131" t="e">
        <f t="shared" si="6"/>
        <v>#DIV/0!</v>
      </c>
      <c r="H120" s="261"/>
      <c r="I120" s="261"/>
      <c r="J120" s="261"/>
      <c r="K120" s="261"/>
      <c r="L120" s="261"/>
      <c r="M120" s="261"/>
      <c r="N120" s="261"/>
      <c r="O120" s="261"/>
      <c r="P120" s="261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</row>
    <row r="121" spans="1:35">
      <c r="A121" s="252" t="s">
        <v>278</v>
      </c>
      <c r="B121" s="252"/>
      <c r="C121" s="252"/>
      <c r="D121" s="252"/>
      <c r="E121" s="252"/>
      <c r="F121" s="252"/>
      <c r="G121" s="131" t="e">
        <f>SUM(J15:J24)*100/SUM(I15:I24)</f>
        <v>#DIV/0!</v>
      </c>
      <c r="H121" s="259" t="s">
        <v>85</v>
      </c>
      <c r="I121" s="259"/>
      <c r="J121" s="259"/>
      <c r="K121" s="259"/>
      <c r="L121" s="259"/>
      <c r="M121" s="259"/>
      <c r="N121" s="133" t="e">
        <f>SUM(C$61:C$66)*1000/SUM($H$10:$I$12)</f>
        <v>#DIV/0!</v>
      </c>
      <c r="O121" s="51"/>
      <c r="P121" s="51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</row>
    <row r="122" spans="1:35">
      <c r="A122" s="252" t="s">
        <v>277</v>
      </c>
      <c r="B122" s="252"/>
      <c r="C122" s="252"/>
      <c r="D122" s="252"/>
      <c r="E122" s="252"/>
      <c r="F122" s="252"/>
      <c r="G122" s="131" t="e">
        <f>SUM(J16:J24)*100/SUM(I16:I24)</f>
        <v>#DIV/0!</v>
      </c>
      <c r="H122" s="252" t="s">
        <v>86</v>
      </c>
      <c r="I122" s="252"/>
      <c r="J122" s="252"/>
      <c r="K122" s="252"/>
      <c r="L122" s="252"/>
      <c r="M122" s="252"/>
      <c r="N122" s="133" t="e">
        <f>SUM(D$61:D$66)*1000/SUM($H$10:$I$12)</f>
        <v>#DIV/0!</v>
      </c>
      <c r="O122" s="48"/>
      <c r="P122" s="48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</row>
    <row r="123" spans="1:35">
      <c r="A123" s="252" t="s">
        <v>154</v>
      </c>
      <c r="B123" s="252"/>
      <c r="C123" s="252"/>
      <c r="D123" s="252"/>
      <c r="E123" s="252"/>
      <c r="F123" s="252"/>
      <c r="G123" s="131" t="e">
        <f>SUM(D38:E39)/SUM(H32:I32)*1000</f>
        <v>#DIV/0!</v>
      </c>
      <c r="H123" s="252" t="s">
        <v>155</v>
      </c>
      <c r="I123" s="252"/>
      <c r="J123" s="252"/>
      <c r="K123" s="252"/>
      <c r="L123" s="252"/>
      <c r="M123" s="252"/>
      <c r="N123" s="133" t="e">
        <f>SUM(E$61:E$66)*1000/SUM($H$10:$I$12)</f>
        <v>#DIV/0!</v>
      </c>
      <c r="O123" s="48"/>
      <c r="P123" s="48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</row>
    <row r="124" spans="1:35">
      <c r="A124" s="266" t="s">
        <v>156</v>
      </c>
      <c r="B124" s="266"/>
      <c r="C124" s="266"/>
      <c r="D124" s="266"/>
      <c r="E124" s="266"/>
      <c r="F124" s="266"/>
      <c r="G124" s="147" t="e">
        <f>(D38+E38+E39+D39)*1000/SUM(I15:I24)</f>
        <v>#DIV/0!</v>
      </c>
      <c r="H124" s="252" t="s">
        <v>157</v>
      </c>
      <c r="I124" s="252"/>
      <c r="J124" s="252"/>
      <c r="K124" s="252"/>
      <c r="L124" s="252"/>
      <c r="M124" s="252"/>
      <c r="N124" s="133" t="e">
        <f>SUM(F$61:F$66)*1000/SUM($H$10:$I$12)</f>
        <v>#DIV/0!</v>
      </c>
      <c r="O124" s="48"/>
      <c r="P124" s="48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</row>
    <row r="125" spans="1:35">
      <c r="A125" s="252" t="s">
        <v>158</v>
      </c>
      <c r="B125" s="252"/>
      <c r="C125" s="252"/>
      <c r="D125" s="252"/>
      <c r="E125" s="252"/>
      <c r="F125" s="252"/>
      <c r="G125" s="131" t="e">
        <f>(L38+L39)*1000/I15</f>
        <v>#DIV/0!</v>
      </c>
      <c r="H125" s="252" t="s">
        <v>89</v>
      </c>
      <c r="I125" s="252"/>
      <c r="J125" s="252"/>
      <c r="K125" s="252"/>
      <c r="L125" s="252"/>
      <c r="M125" s="252"/>
      <c r="N125" s="133" t="e">
        <f>SUM(G$61:G$66)*1000/SUM($H$10:$I$12)</f>
        <v>#DIV/0!</v>
      </c>
      <c r="O125" s="48"/>
      <c r="P125" s="48"/>
      <c r="Q125" s="57"/>
      <c r="R125" s="57"/>
      <c r="S125" s="57"/>
      <c r="T125" s="57"/>
      <c r="U125" s="57"/>
      <c r="V125" s="55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</row>
    <row r="126" spans="1:35">
      <c r="A126" s="252" t="s">
        <v>159</v>
      </c>
      <c r="B126" s="252"/>
      <c r="C126" s="252"/>
      <c r="D126" s="252"/>
      <c r="E126" s="252"/>
      <c r="F126" s="252"/>
      <c r="G126" s="131" t="e">
        <f>(M38+M39)*1000/(I17+I16)</f>
        <v>#DIV/0!</v>
      </c>
      <c r="H126" s="252" t="s">
        <v>90</v>
      </c>
      <c r="I126" s="252"/>
      <c r="J126" s="252"/>
      <c r="K126" s="252"/>
      <c r="L126" s="252"/>
      <c r="M126" s="252"/>
      <c r="N126" s="133" t="e">
        <f>SUM(H$61:H$66)*1000/SUM($H$10:$I$12)</f>
        <v>#DIV/0!</v>
      </c>
      <c r="O126" s="48"/>
      <c r="P126" s="48"/>
      <c r="Q126" s="57"/>
      <c r="R126" s="57"/>
      <c r="S126" s="57"/>
      <c r="T126" s="57"/>
      <c r="U126" s="57"/>
      <c r="V126" s="55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</row>
    <row r="127" spans="1:35">
      <c r="A127" s="252" t="s">
        <v>160</v>
      </c>
      <c r="B127" s="252"/>
      <c r="C127" s="252"/>
      <c r="D127" s="252"/>
      <c r="E127" s="252"/>
      <c r="F127" s="252"/>
      <c r="G127" s="131" t="e">
        <f>(N38+N39)*1000/I18</f>
        <v>#DIV/0!</v>
      </c>
      <c r="H127" s="252" t="s">
        <v>91</v>
      </c>
      <c r="I127" s="252"/>
      <c r="J127" s="252"/>
      <c r="K127" s="252"/>
      <c r="L127" s="252"/>
      <c r="M127" s="252"/>
      <c r="N127" s="133" t="e">
        <f>SUM(I$61:I$66)*1000/SUM($H$10:$I$12)</f>
        <v>#DIV/0!</v>
      </c>
      <c r="O127" s="48"/>
      <c r="P127" s="48"/>
      <c r="Q127" s="57"/>
      <c r="R127" s="57"/>
      <c r="S127" s="57"/>
      <c r="T127" s="57"/>
      <c r="U127" s="57"/>
      <c r="V127" s="55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</row>
    <row r="128" spans="1:35">
      <c r="A128" s="252" t="s">
        <v>161</v>
      </c>
      <c r="B128" s="252"/>
      <c r="C128" s="252"/>
      <c r="D128" s="252"/>
      <c r="E128" s="252"/>
      <c r="F128" s="252"/>
      <c r="G128" s="131" t="e">
        <f>(O38+O39)*1000/I19</f>
        <v>#DIV/0!</v>
      </c>
      <c r="H128" s="252" t="s">
        <v>162</v>
      </c>
      <c r="I128" s="252"/>
      <c r="J128" s="252"/>
      <c r="K128" s="252"/>
      <c r="L128" s="252"/>
      <c r="M128" s="252"/>
      <c r="N128" s="133" t="e">
        <f>SUM(J$61:J$66)*1000/SUM($H$10:$I$12)</f>
        <v>#DIV/0!</v>
      </c>
      <c r="O128" s="48"/>
      <c r="P128" s="48"/>
      <c r="Q128" s="57"/>
      <c r="R128" s="57"/>
      <c r="S128" s="57"/>
      <c r="T128" s="57"/>
      <c r="U128" s="57"/>
      <c r="V128" s="55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</row>
    <row r="129" spans="1:35">
      <c r="A129" s="252" t="s">
        <v>163</v>
      </c>
      <c r="B129" s="252"/>
      <c r="C129" s="252"/>
      <c r="D129" s="252"/>
      <c r="E129" s="252"/>
      <c r="F129" s="252"/>
      <c r="G129" s="131" t="e">
        <f>(P38+P39)*1000/I20</f>
        <v>#DIV/0!</v>
      </c>
      <c r="H129" s="252" t="s">
        <v>93</v>
      </c>
      <c r="I129" s="252"/>
      <c r="J129" s="252"/>
      <c r="K129" s="252"/>
      <c r="L129" s="252"/>
      <c r="M129" s="252"/>
      <c r="N129" s="133" t="e">
        <f>SUM(K$61:K$66)*1000/SUM($H$10:$I$12)</f>
        <v>#DIV/0!</v>
      </c>
      <c r="O129" s="48"/>
      <c r="P129" s="48"/>
      <c r="Q129" s="57"/>
      <c r="R129" s="57"/>
      <c r="S129" s="57"/>
      <c r="T129" s="57"/>
      <c r="U129" s="57"/>
      <c r="V129" s="55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</row>
    <row r="130" spans="1:35">
      <c r="A130" s="252" t="s">
        <v>164</v>
      </c>
      <c r="B130" s="252"/>
      <c r="C130" s="252"/>
      <c r="D130" s="252"/>
      <c r="E130" s="252"/>
      <c r="F130" s="252"/>
      <c r="G130" s="131" t="e">
        <f>(Q38+Q39)*1000/I21</f>
        <v>#DIV/0!</v>
      </c>
      <c r="H130" s="263" t="s">
        <v>176</v>
      </c>
      <c r="I130" s="264"/>
      <c r="J130" s="264"/>
      <c r="K130" s="264"/>
      <c r="L130" s="264"/>
      <c r="M130" s="264"/>
      <c r="N130" s="264"/>
      <c r="O130" s="264"/>
      <c r="P130" s="265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</row>
    <row r="131" spans="1:35">
      <c r="A131" s="252" t="s">
        <v>165</v>
      </c>
      <c r="B131" s="252"/>
      <c r="C131" s="252"/>
      <c r="D131" s="252"/>
      <c r="E131" s="252"/>
      <c r="F131" s="252"/>
      <c r="G131" s="131" t="e">
        <f>(R38+R39)*1000/I22</f>
        <v>#DIV/0!</v>
      </c>
      <c r="H131" s="268" t="s">
        <v>85</v>
      </c>
      <c r="I131" s="268"/>
      <c r="J131" s="268"/>
      <c r="K131" s="268"/>
      <c r="L131" s="268"/>
      <c r="M131" s="268"/>
      <c r="N131" s="1" t="e">
        <f>SUM(C61:C66)/SUM(D38:E39)*1000</f>
        <v>#DIV/0!</v>
      </c>
      <c r="O131" s="48"/>
      <c r="P131" s="48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</row>
    <row r="132" spans="1:35">
      <c r="A132" s="252" t="s">
        <v>166</v>
      </c>
      <c r="B132" s="252"/>
      <c r="C132" s="252"/>
      <c r="D132" s="252"/>
      <c r="E132" s="252"/>
      <c r="F132" s="252"/>
      <c r="G132" s="131" t="e">
        <f>(S38+S39)*1000/I23</f>
        <v>#DIV/0!</v>
      </c>
      <c r="H132" s="267" t="s">
        <v>86</v>
      </c>
      <c r="I132" s="267"/>
      <c r="J132" s="267"/>
      <c r="K132" s="267"/>
      <c r="L132" s="267"/>
      <c r="M132" s="267"/>
      <c r="N132" s="2" t="e">
        <f>SUM(D61:D66)/SUM(D38:E39)*1000</f>
        <v>#DIV/0!</v>
      </c>
      <c r="O132" s="48"/>
      <c r="P132" s="48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</row>
    <row r="133" spans="1:35">
      <c r="A133" s="266" t="s">
        <v>279</v>
      </c>
      <c r="B133" s="266"/>
      <c r="C133" s="266"/>
      <c r="D133" s="266"/>
      <c r="E133" s="266"/>
      <c r="F133" s="266"/>
      <c r="G133" s="147" t="e">
        <f>(T38+T39)*1000/I24</f>
        <v>#DIV/0!</v>
      </c>
      <c r="H133" s="267" t="s">
        <v>155</v>
      </c>
      <c r="I133" s="267"/>
      <c r="J133" s="267"/>
      <c r="K133" s="267"/>
      <c r="L133" s="267"/>
      <c r="M133" s="267"/>
      <c r="N133" s="2" t="e">
        <f>SUM(E61:E66)/SUM(D38:E39)*1000</f>
        <v>#DIV/0!</v>
      </c>
      <c r="O133" s="48"/>
      <c r="P133" s="48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</row>
    <row r="134" spans="1:35">
      <c r="A134" s="266" t="s">
        <v>167</v>
      </c>
      <c r="B134" s="266"/>
      <c r="C134" s="266"/>
      <c r="D134" s="266"/>
      <c r="E134" s="266"/>
      <c r="F134" s="266"/>
      <c r="G134" s="147" t="e">
        <f>SUM(G125:G133)*5/1000</f>
        <v>#DIV/0!</v>
      </c>
      <c r="H134" s="267" t="s">
        <v>157</v>
      </c>
      <c r="I134" s="267"/>
      <c r="J134" s="267"/>
      <c r="K134" s="267"/>
      <c r="L134" s="267"/>
      <c r="M134" s="267"/>
      <c r="N134" s="2" t="e">
        <f>SUM(F61:F66)/SUM(D38:E39)*1000</f>
        <v>#DIV/0!</v>
      </c>
      <c r="O134" s="48"/>
      <c r="P134" s="48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</row>
    <row r="135" spans="1:35">
      <c r="A135" s="252" t="s">
        <v>168</v>
      </c>
      <c r="B135" s="252"/>
      <c r="C135" s="252"/>
      <c r="D135" s="252"/>
      <c r="E135" s="252"/>
      <c r="F135" s="252"/>
      <c r="G135" s="131" t="e">
        <f>(D38+D39)/(E38+E39)</f>
        <v>#DIV/0!</v>
      </c>
      <c r="H135" s="267" t="s">
        <v>89</v>
      </c>
      <c r="I135" s="267"/>
      <c r="J135" s="267"/>
      <c r="K135" s="267"/>
      <c r="L135" s="267"/>
      <c r="M135" s="267"/>
      <c r="N135" s="2" t="e">
        <f>SUM(G61:G66)/SUM(D38:E39)*1000</f>
        <v>#DIV/0!</v>
      </c>
      <c r="O135" s="48"/>
      <c r="P135" s="48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</row>
    <row r="136" spans="1:35">
      <c r="A136" s="252" t="s">
        <v>169</v>
      </c>
      <c r="B136" s="252"/>
      <c r="C136" s="252"/>
      <c r="D136" s="252"/>
      <c r="E136" s="252"/>
      <c r="F136" s="252"/>
      <c r="G136" s="131" t="e">
        <f>G134*(E38+E39)/SUM(D38:E39)</f>
        <v>#DIV/0!</v>
      </c>
      <c r="H136" s="267" t="s">
        <v>90</v>
      </c>
      <c r="I136" s="267"/>
      <c r="J136" s="267"/>
      <c r="K136" s="267"/>
      <c r="L136" s="267"/>
      <c r="M136" s="267"/>
      <c r="N136" s="2" t="e">
        <f>SUM(H61:H66)/SUM(D38:E39)*1000</f>
        <v>#DIV/0!</v>
      </c>
      <c r="O136" s="48"/>
      <c r="P136" s="48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</row>
    <row r="137" spans="1:35">
      <c r="A137" s="252" t="s">
        <v>170</v>
      </c>
      <c r="B137" s="252"/>
      <c r="C137" s="252"/>
      <c r="D137" s="252"/>
      <c r="E137" s="252"/>
      <c r="F137" s="252"/>
      <c r="G137" s="131" t="e">
        <f>(G123-N113)/10</f>
        <v>#DIV/0!</v>
      </c>
      <c r="H137" s="267" t="s">
        <v>91</v>
      </c>
      <c r="I137" s="267"/>
      <c r="J137" s="267"/>
      <c r="K137" s="267"/>
      <c r="L137" s="267"/>
      <c r="M137" s="267"/>
      <c r="N137" s="2" t="e">
        <f>SUM(I61:I66)/SUM(D38:E39)*1000</f>
        <v>#DIV/0!</v>
      </c>
      <c r="O137" s="48"/>
      <c r="P137" s="48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</row>
    <row r="138" spans="1:35">
      <c r="A138" s="252" t="s">
        <v>274</v>
      </c>
      <c r="B138" s="252"/>
      <c r="C138" s="252"/>
      <c r="D138" s="252"/>
      <c r="E138" s="252"/>
      <c r="F138" s="252"/>
      <c r="G138" s="131" t="e">
        <f>SUM(AA38:AA39)/($J$32)%</f>
        <v>#DIV/0!</v>
      </c>
      <c r="H138" s="267" t="s">
        <v>162</v>
      </c>
      <c r="I138" s="267"/>
      <c r="J138" s="267"/>
      <c r="K138" s="267"/>
      <c r="L138" s="267"/>
      <c r="M138" s="267"/>
      <c r="N138" s="2" t="e">
        <f>SUM(J61:J66)/SUM(D38:E39)*1000</f>
        <v>#DIV/0!</v>
      </c>
      <c r="O138" s="48"/>
      <c r="P138" s="48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</row>
    <row r="139" spans="1:35" ht="16.5" thickBot="1">
      <c r="A139" s="252" t="s">
        <v>275</v>
      </c>
      <c r="B139" s="252"/>
      <c r="C139" s="252"/>
      <c r="D139" s="252"/>
      <c r="E139" s="252"/>
      <c r="F139" s="252"/>
      <c r="G139" s="131" t="e">
        <f>SUM(AB38:AB39)/($J$32)%</f>
        <v>#DIV/0!</v>
      </c>
      <c r="H139" s="269" t="s">
        <v>93</v>
      </c>
      <c r="I139" s="269"/>
      <c r="J139" s="269"/>
      <c r="K139" s="269"/>
      <c r="L139" s="269"/>
      <c r="M139" s="269"/>
      <c r="N139" s="52" t="e">
        <f>SUM(K61:K66)/SUM(D38:E39)*1000</f>
        <v>#DIV/0!</v>
      </c>
      <c r="O139" s="50"/>
      <c r="P139" s="50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</row>
    <row r="140" spans="1:35">
      <c r="A140" s="252" t="s">
        <v>209</v>
      </c>
      <c r="B140" s="252"/>
      <c r="C140" s="252"/>
      <c r="D140" s="252"/>
      <c r="E140" s="252"/>
      <c r="F140" s="252"/>
      <c r="G140" s="131">
        <f>SUM(AF37:AF38)-SUM(AE37:AE38)</f>
        <v>0</v>
      </c>
      <c r="H140" s="270" t="s">
        <v>271</v>
      </c>
      <c r="I140" s="271"/>
      <c r="J140" s="271"/>
      <c r="K140" s="271"/>
      <c r="L140" s="271"/>
      <c r="M140" s="271"/>
      <c r="N140" s="135" t="e">
        <f>SUM(E$56:E$57)*1000/SUM(H12:I12)</f>
        <v>#DIV/0!</v>
      </c>
      <c r="O140" s="135" t="e">
        <f>(E56/H12)*1000</f>
        <v>#DIV/0!</v>
      </c>
      <c r="P140" s="136" t="e">
        <f>(E$57/I12)*1000</f>
        <v>#DIV/0!</v>
      </c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</row>
    <row r="141" spans="1:35">
      <c r="A141" s="146"/>
      <c r="B141" s="146"/>
      <c r="C141" s="146"/>
      <c r="D141" s="146"/>
      <c r="E141" s="146"/>
      <c r="F141" s="146"/>
      <c r="G141" s="146"/>
      <c r="H141" s="272" t="s">
        <v>187</v>
      </c>
      <c r="I141" s="273"/>
      <c r="J141" s="273"/>
      <c r="K141" s="273"/>
      <c r="L141" s="273"/>
      <c r="M141" s="273"/>
      <c r="N141" s="131" t="e">
        <f>SUM(F$56:G$57)/SUM(H13:I14)*1000</f>
        <v>#DIV/0!</v>
      </c>
      <c r="O141" s="131" t="e">
        <f>(F56+G56)/(H13+H14)*1000</f>
        <v>#DIV/0!</v>
      </c>
      <c r="P141" s="137" t="e">
        <f>(F$57+G57)/(I13+I14)*1000</f>
        <v>#DIV/0!</v>
      </c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</row>
    <row r="142" spans="1:35">
      <c r="A142" s="146"/>
      <c r="B142" s="146"/>
      <c r="C142" s="146"/>
      <c r="D142" s="146"/>
      <c r="E142" s="146"/>
      <c r="F142" s="146"/>
      <c r="G142" s="146"/>
      <c r="H142" s="272" t="s">
        <v>188</v>
      </c>
      <c r="I142" s="273"/>
      <c r="J142" s="273"/>
      <c r="K142" s="273"/>
      <c r="L142" s="273"/>
      <c r="M142" s="273"/>
      <c r="N142" s="131" t="e">
        <f>SUM(H$56:H$57)/SUM(H15:I15)*1000</f>
        <v>#DIV/0!</v>
      </c>
      <c r="O142" s="131" t="e">
        <f>(H56/H15)*1000</f>
        <v>#DIV/0!</v>
      </c>
      <c r="P142" s="137" t="e">
        <f>(H$57/I15)*1000</f>
        <v>#DIV/0!</v>
      </c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</row>
    <row r="143" spans="1:35">
      <c r="A143" s="146"/>
      <c r="B143" s="146"/>
      <c r="C143" s="146"/>
      <c r="D143" s="146"/>
      <c r="E143" s="146"/>
      <c r="F143" s="146"/>
      <c r="G143" s="146"/>
      <c r="H143" s="272" t="s">
        <v>189</v>
      </c>
      <c r="I143" s="273"/>
      <c r="J143" s="273"/>
      <c r="K143" s="273"/>
      <c r="L143" s="273"/>
      <c r="M143" s="273"/>
      <c r="N143" s="131" t="e">
        <f>SUM(I$56:J$57)/SUM(H16:I17)*1000</f>
        <v>#DIV/0!</v>
      </c>
      <c r="O143" s="131" t="e">
        <f>(I56+J56)/(H16+H17)*1000</f>
        <v>#DIV/0!</v>
      </c>
      <c r="P143" s="137" t="e">
        <f>(I57+J57)/(I16+I17)*1000</f>
        <v>#DIV/0!</v>
      </c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</row>
    <row r="144" spans="1:35">
      <c r="A144" s="146"/>
      <c r="B144" s="146"/>
      <c r="C144" s="146"/>
      <c r="D144" s="146"/>
      <c r="E144" s="146"/>
      <c r="F144" s="146"/>
      <c r="G144" s="146"/>
      <c r="H144" s="272" t="s">
        <v>190</v>
      </c>
      <c r="I144" s="273"/>
      <c r="J144" s="273"/>
      <c r="K144" s="273"/>
      <c r="L144" s="273"/>
      <c r="M144" s="273"/>
      <c r="N144" s="131" t="e">
        <f>SUM(K$56:K$57)/SUM(H18:I18)*1000</f>
        <v>#DIV/0!</v>
      </c>
      <c r="O144" s="131" t="e">
        <f>(K56/H18)*1000</f>
        <v>#DIV/0!</v>
      </c>
      <c r="P144" s="137" t="e">
        <f>(K57/I18)*1000</f>
        <v>#DIV/0!</v>
      </c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</row>
    <row r="145" spans="1:35">
      <c r="A145" s="146"/>
      <c r="B145" s="146"/>
      <c r="C145" s="146"/>
      <c r="D145" s="146"/>
      <c r="E145" s="146"/>
      <c r="F145" s="146"/>
      <c r="G145" s="146"/>
      <c r="H145" s="272" t="s">
        <v>191</v>
      </c>
      <c r="I145" s="273"/>
      <c r="J145" s="273"/>
      <c r="K145" s="273"/>
      <c r="L145" s="273"/>
      <c r="M145" s="273"/>
      <c r="N145" s="131" t="e">
        <f>SUM(L$56:L$57)/SUM(H19:I19)*1000</f>
        <v>#DIV/0!</v>
      </c>
      <c r="O145" s="131" t="e">
        <f>(L56/H19)*1000</f>
        <v>#DIV/0!</v>
      </c>
      <c r="P145" s="137" t="e">
        <f>(L57/I19)*1000</f>
        <v>#DIV/0!</v>
      </c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</row>
    <row r="146" spans="1:35">
      <c r="A146" s="146"/>
      <c r="B146" s="146"/>
      <c r="C146" s="146"/>
      <c r="D146" s="146"/>
      <c r="E146" s="146"/>
      <c r="F146" s="146"/>
      <c r="G146" s="146"/>
      <c r="H146" s="272" t="s">
        <v>192</v>
      </c>
      <c r="I146" s="273"/>
      <c r="J146" s="273"/>
      <c r="K146" s="273"/>
      <c r="L146" s="273"/>
      <c r="M146" s="273"/>
      <c r="N146" s="131" t="e">
        <f>SUM(M$56:M$57)/SUM(H20:I20)*1000</f>
        <v>#DIV/0!</v>
      </c>
      <c r="O146" s="131" t="e">
        <f>(M56/H20)*1000</f>
        <v>#DIV/0!</v>
      </c>
      <c r="P146" s="137" t="e">
        <f>(M57/I20)*1000</f>
        <v>#DIV/0!</v>
      </c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</row>
    <row r="147" spans="1:35">
      <c r="A147" s="146"/>
      <c r="B147" s="146"/>
      <c r="C147" s="146"/>
      <c r="D147" s="146"/>
      <c r="E147" s="146"/>
      <c r="F147" s="146"/>
      <c r="G147" s="146"/>
      <c r="H147" s="272" t="s">
        <v>193</v>
      </c>
      <c r="I147" s="273"/>
      <c r="J147" s="273"/>
      <c r="K147" s="273"/>
      <c r="L147" s="273"/>
      <c r="M147" s="273"/>
      <c r="N147" s="131" t="e">
        <f>SUM(N$56:N$57)/SUM(H21:I21)*1000</f>
        <v>#DIV/0!</v>
      </c>
      <c r="O147" s="131" t="e">
        <f>(N56/H21)*1000</f>
        <v>#DIV/0!</v>
      </c>
      <c r="P147" s="137" t="e">
        <f>(N57/I21)*1000</f>
        <v>#DIV/0!</v>
      </c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</row>
    <row r="148" spans="1:35">
      <c r="A148" s="146"/>
      <c r="B148" s="146"/>
      <c r="C148" s="146"/>
      <c r="D148" s="146"/>
      <c r="E148" s="146"/>
      <c r="F148" s="146"/>
      <c r="G148" s="146"/>
      <c r="H148" s="272" t="s">
        <v>194</v>
      </c>
      <c r="I148" s="273"/>
      <c r="J148" s="273"/>
      <c r="K148" s="273"/>
      <c r="L148" s="273"/>
      <c r="M148" s="273"/>
      <c r="N148" s="131" t="e">
        <f>SUM(O$56:O$57)/SUM(H22:I22)*1000</f>
        <v>#DIV/0!</v>
      </c>
      <c r="O148" s="131" t="e">
        <f>(O56/H22)*1000</f>
        <v>#DIV/0!</v>
      </c>
      <c r="P148" s="137" t="e">
        <f>(O57/I22)*1000</f>
        <v>#DIV/0!</v>
      </c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</row>
    <row r="149" spans="1:35">
      <c r="A149" s="146"/>
      <c r="B149" s="146"/>
      <c r="C149" s="146"/>
      <c r="D149" s="146"/>
      <c r="E149" s="146"/>
      <c r="F149" s="146"/>
      <c r="G149" s="146"/>
      <c r="H149" s="272" t="s">
        <v>195</v>
      </c>
      <c r="I149" s="273"/>
      <c r="J149" s="273"/>
      <c r="K149" s="273"/>
      <c r="L149" s="273"/>
      <c r="M149" s="273"/>
      <c r="N149" s="131" t="e">
        <f>SUM(P$56:P$57)/SUM(H23:I23)*1000</f>
        <v>#DIV/0!</v>
      </c>
      <c r="O149" s="131" t="e">
        <f>(P56/H23)*1000</f>
        <v>#DIV/0!</v>
      </c>
      <c r="P149" s="137" t="e">
        <f>(P57/I23)*1000</f>
        <v>#DIV/0!</v>
      </c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</row>
    <row r="150" spans="1:35">
      <c r="A150" s="146"/>
      <c r="B150" s="146"/>
      <c r="C150" s="146"/>
      <c r="D150" s="146"/>
      <c r="E150" s="146"/>
      <c r="F150" s="146"/>
      <c r="G150" s="146"/>
      <c r="H150" s="272" t="s">
        <v>196</v>
      </c>
      <c r="I150" s="273"/>
      <c r="J150" s="273"/>
      <c r="K150" s="273"/>
      <c r="L150" s="273"/>
      <c r="M150" s="273"/>
      <c r="N150" s="131" t="e">
        <f>SUM(Q$56:Q$57)/SUM(H24:I24)*1000</f>
        <v>#DIV/0!</v>
      </c>
      <c r="O150" s="131" t="e">
        <f>(Q56/H24)*1000</f>
        <v>#DIV/0!</v>
      </c>
      <c r="P150" s="137" t="e">
        <f>(Q57/I24)*1000</f>
        <v>#DIV/0!</v>
      </c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</row>
    <row r="151" spans="1:35">
      <c r="A151" s="146"/>
      <c r="B151" s="146"/>
      <c r="C151" s="146"/>
      <c r="D151" s="146"/>
      <c r="E151" s="146"/>
      <c r="F151" s="146"/>
      <c r="G151" s="146"/>
      <c r="H151" s="272" t="s">
        <v>197</v>
      </c>
      <c r="I151" s="273"/>
      <c r="J151" s="273"/>
      <c r="K151" s="273"/>
      <c r="L151" s="273"/>
      <c r="M151" s="273"/>
      <c r="N151" s="131" t="e">
        <f>SUM(R$56:R$57)/SUM(H25:I25)*1000</f>
        <v>#DIV/0!</v>
      </c>
      <c r="O151" s="131" t="e">
        <f>(R56/H25)*1000</f>
        <v>#DIV/0!</v>
      </c>
      <c r="P151" s="137" t="e">
        <f>(R57/I25)*1000</f>
        <v>#DIV/0!</v>
      </c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</row>
    <row r="152" spans="1:35">
      <c r="A152" s="146"/>
      <c r="B152" s="146"/>
      <c r="C152" s="146"/>
      <c r="D152" s="146"/>
      <c r="E152" s="146"/>
      <c r="F152" s="146"/>
      <c r="G152" s="146"/>
      <c r="H152" s="272" t="s">
        <v>198</v>
      </c>
      <c r="I152" s="273"/>
      <c r="J152" s="273"/>
      <c r="K152" s="273"/>
      <c r="L152" s="273"/>
      <c r="M152" s="273"/>
      <c r="N152" s="131" t="e">
        <f>SUM(S$56:S$57)/SUM(H26:I26)*1000</f>
        <v>#DIV/0!</v>
      </c>
      <c r="O152" s="131" t="e">
        <f>(S56/H26)*1000</f>
        <v>#DIV/0!</v>
      </c>
      <c r="P152" s="137" t="e">
        <f>(S57/I26)*1000</f>
        <v>#DIV/0!</v>
      </c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</row>
    <row r="153" spans="1:35">
      <c r="A153" s="146"/>
      <c r="B153" s="146"/>
      <c r="C153" s="146"/>
      <c r="D153" s="146"/>
      <c r="E153" s="146"/>
      <c r="F153" s="146"/>
      <c r="G153" s="146"/>
      <c r="H153" s="272" t="s">
        <v>199</v>
      </c>
      <c r="I153" s="273"/>
      <c r="J153" s="273"/>
      <c r="K153" s="273"/>
      <c r="L153" s="273"/>
      <c r="M153" s="273"/>
      <c r="N153" s="131" t="e">
        <f>SUM(T$56:T$57)/SUM(H27:I27)*1000</f>
        <v>#DIV/0!</v>
      </c>
      <c r="O153" s="131" t="e">
        <f>(T56/H27)*1000</f>
        <v>#DIV/0!</v>
      </c>
      <c r="P153" s="137" t="e">
        <f>(T57/I27)*1000</f>
        <v>#DIV/0!</v>
      </c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</row>
    <row r="154" spans="1:35">
      <c r="A154" s="146"/>
      <c r="B154" s="146"/>
      <c r="C154" s="146"/>
      <c r="D154" s="146"/>
      <c r="E154" s="146"/>
      <c r="F154" s="146"/>
      <c r="G154" s="146"/>
      <c r="H154" s="272" t="s">
        <v>200</v>
      </c>
      <c r="I154" s="273"/>
      <c r="J154" s="273"/>
      <c r="K154" s="273"/>
      <c r="L154" s="273"/>
      <c r="M154" s="273"/>
      <c r="N154" s="131" t="e">
        <f>SUM(U$56:U$57)/SUM(H28:I28)*1000</f>
        <v>#DIV/0!</v>
      </c>
      <c r="O154" s="131" t="e">
        <f>(U56/H28)*1000</f>
        <v>#DIV/0!</v>
      </c>
      <c r="P154" s="137" t="e">
        <f>(U57/I28)*1000</f>
        <v>#DIV/0!</v>
      </c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</row>
    <row r="155" spans="1:35">
      <c r="A155" s="146"/>
      <c r="B155" s="146"/>
      <c r="C155" s="146"/>
      <c r="D155" s="146"/>
      <c r="E155" s="146"/>
      <c r="F155" s="146"/>
      <c r="G155" s="146"/>
      <c r="H155" s="272" t="s">
        <v>201</v>
      </c>
      <c r="I155" s="273"/>
      <c r="J155" s="273"/>
      <c r="K155" s="273"/>
      <c r="L155" s="273"/>
      <c r="M155" s="273"/>
      <c r="N155" s="131" t="e">
        <f>SUM(V$56:V$57)/SUM(H29:I29)*1000</f>
        <v>#DIV/0!</v>
      </c>
      <c r="O155" s="131" t="e">
        <f>(V56/H29)*1000</f>
        <v>#DIV/0!</v>
      </c>
      <c r="P155" s="137" t="e">
        <f>(V57/I29)*1000</f>
        <v>#DIV/0!</v>
      </c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</row>
    <row r="156" spans="1:35">
      <c r="A156" s="146"/>
      <c r="B156" s="146"/>
      <c r="C156" s="146"/>
      <c r="D156" s="146"/>
      <c r="E156" s="146"/>
      <c r="F156" s="146"/>
      <c r="G156" s="146"/>
      <c r="H156" s="272" t="s">
        <v>202</v>
      </c>
      <c r="I156" s="273"/>
      <c r="J156" s="273"/>
      <c r="K156" s="273"/>
      <c r="L156" s="273"/>
      <c r="M156" s="273"/>
      <c r="N156" s="131" t="e">
        <f>SUM(W$56:W$57)/SUM(H30:I30)*1000</f>
        <v>#DIV/0!</v>
      </c>
      <c r="O156" s="131" t="e">
        <f>(W56/H30)*1000</f>
        <v>#DIV/0!</v>
      </c>
      <c r="P156" s="137" t="e">
        <f>(W57/I30)*1000</f>
        <v>#DIV/0!</v>
      </c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</row>
    <row r="157" spans="1:35" ht="16.5" thickBot="1">
      <c r="A157" s="146"/>
      <c r="B157" s="146"/>
      <c r="C157" s="146"/>
      <c r="D157" s="146"/>
      <c r="E157" s="146"/>
      <c r="F157" s="146"/>
      <c r="G157" s="146"/>
      <c r="H157" s="274" t="s">
        <v>203</v>
      </c>
      <c r="I157" s="275"/>
      <c r="J157" s="275"/>
      <c r="K157" s="275"/>
      <c r="L157" s="275"/>
      <c r="M157" s="275"/>
      <c r="N157" s="138" t="e">
        <f>SUM(X$56:X$57)/SUM(H31:I31)*1000</f>
        <v>#DIV/0!</v>
      </c>
      <c r="O157" s="138" t="e">
        <f>(X56/H31)*1000</f>
        <v>#DIV/0!</v>
      </c>
      <c r="P157" s="139" t="e">
        <f>(X57/I31)*1000</f>
        <v>#DIV/0!</v>
      </c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</row>
    <row r="158" spans="1:35">
      <c r="A158" s="146"/>
      <c r="B158" s="146"/>
      <c r="C158" s="146"/>
      <c r="D158" s="146"/>
      <c r="E158" s="146"/>
      <c r="F158" s="146"/>
      <c r="G158" s="146"/>
      <c r="H158" s="276" t="s">
        <v>210</v>
      </c>
      <c r="I158" s="277"/>
      <c r="J158" s="277"/>
      <c r="K158" s="277"/>
      <c r="L158" s="277"/>
      <c r="M158" s="278"/>
      <c r="N158" s="53" t="s">
        <v>205</v>
      </c>
      <c r="O158" s="53" t="s">
        <v>206</v>
      </c>
      <c r="P158" s="53" t="s">
        <v>207</v>
      </c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</row>
    <row r="159" spans="1:35" ht="19.5" customHeight="1">
      <c r="A159" s="146"/>
      <c r="B159" s="146"/>
      <c r="C159" s="146"/>
      <c r="D159" s="146"/>
      <c r="E159" s="146"/>
      <c r="F159" s="146"/>
      <c r="G159" s="146"/>
      <c r="H159" s="273" t="s">
        <v>208</v>
      </c>
      <c r="I159" s="273"/>
      <c r="J159" s="273"/>
      <c r="K159" s="273"/>
      <c r="L159" s="273"/>
      <c r="M159" s="273"/>
      <c r="N159" s="131" t="e">
        <f>SUM(C$61:C$66)/SUM($C$56:$E$57)%</f>
        <v>#DIV/0!</v>
      </c>
      <c r="O159" s="131" t="e">
        <f>SUM(C$61:C$62,C$64:C$65)/SUM($C$56:$D$57)%</f>
        <v>#DIV/0!</v>
      </c>
      <c r="P159" s="131" t="e">
        <f>SUM(C$61+C$64)/SUM($C$56:$C$57)%</f>
        <v>#DIV/0!</v>
      </c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</row>
    <row r="160" spans="1:35">
      <c r="A160" s="146"/>
      <c r="B160" s="146"/>
      <c r="C160" s="146"/>
      <c r="D160" s="146"/>
      <c r="E160" s="146"/>
      <c r="F160" s="146"/>
      <c r="G160" s="146"/>
      <c r="H160" s="273" t="s">
        <v>211</v>
      </c>
      <c r="I160" s="273"/>
      <c r="J160" s="273"/>
      <c r="K160" s="273"/>
      <c r="L160" s="273"/>
      <c r="M160" s="273"/>
      <c r="N160" s="131" t="e">
        <f>SUM(D$61:D$66)/SUM($C$56:$E$57)%</f>
        <v>#DIV/0!</v>
      </c>
      <c r="O160" s="131" t="e">
        <f>SUM(D$61:D$62,D$64:D$65)/SUM($C$56:$D$57)%</f>
        <v>#DIV/0!</v>
      </c>
      <c r="P160" s="131" t="e">
        <f>SUM(D$61+D$64)/SUM($C$56:$C$57)%</f>
        <v>#DIV/0!</v>
      </c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</row>
    <row r="161" spans="1:35">
      <c r="A161" s="146"/>
      <c r="B161" s="146"/>
      <c r="C161" s="146"/>
      <c r="D161" s="146"/>
      <c r="E161" s="146"/>
      <c r="F161" s="146"/>
      <c r="G161" s="146"/>
      <c r="H161" s="273" t="s">
        <v>212</v>
      </c>
      <c r="I161" s="273"/>
      <c r="J161" s="273"/>
      <c r="K161" s="273"/>
      <c r="L161" s="273"/>
      <c r="M161" s="273"/>
      <c r="N161" s="131" t="e">
        <f>SUM(E$61:E$66)/SUM($C$56:$E$57)%</f>
        <v>#DIV/0!</v>
      </c>
      <c r="O161" s="131" t="e">
        <f>SUM(E$61:E$62,E$64:E$65)/SUM($C$56:$D$57)%</f>
        <v>#DIV/0!</v>
      </c>
      <c r="P161" s="131" t="e">
        <f>SUM(E$61+E$64)/SUM($C$56:$C$57)%</f>
        <v>#DIV/0!</v>
      </c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</row>
    <row r="162" spans="1:35">
      <c r="A162" s="146"/>
      <c r="B162" s="146"/>
      <c r="C162" s="146"/>
      <c r="D162" s="146"/>
      <c r="E162" s="146"/>
      <c r="F162" s="146"/>
      <c r="G162" s="146"/>
      <c r="H162" s="273" t="s">
        <v>213</v>
      </c>
      <c r="I162" s="273"/>
      <c r="J162" s="273"/>
      <c r="K162" s="273"/>
      <c r="L162" s="273"/>
      <c r="M162" s="273"/>
      <c r="N162" s="131" t="e">
        <f>SUM(F$61:F$66)/SUM($C$56:$E$57)%</f>
        <v>#DIV/0!</v>
      </c>
      <c r="O162" s="131" t="e">
        <f>SUM(F$61:F$62,F$64:F$65)/SUM($C$56:$D$57)%</f>
        <v>#DIV/0!</v>
      </c>
      <c r="P162" s="131" t="e">
        <f>SUM(F$61+F$64)/SUM($C$56:$C$57)%</f>
        <v>#DIV/0!</v>
      </c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</row>
    <row r="163" spans="1:35">
      <c r="A163" s="146"/>
      <c r="B163" s="146"/>
      <c r="C163" s="146"/>
      <c r="D163" s="146"/>
      <c r="E163" s="146"/>
      <c r="F163" s="146"/>
      <c r="G163" s="146"/>
      <c r="H163" s="273" t="s">
        <v>214</v>
      </c>
      <c r="I163" s="273"/>
      <c r="J163" s="273"/>
      <c r="K163" s="273"/>
      <c r="L163" s="273"/>
      <c r="M163" s="273"/>
      <c r="N163" s="131" t="e">
        <f>SUM(G$61:G$66)/SUM($C$56:$E$57)%</f>
        <v>#DIV/0!</v>
      </c>
      <c r="O163" s="131" t="e">
        <f>SUM(G$61:G$62,G$64:G$65)/SUM($C$56:$D$57)%</f>
        <v>#DIV/0!</v>
      </c>
      <c r="P163" s="131" t="e">
        <f>SUM(G$61+G$64)/SUM($C$56:$C$57)%</f>
        <v>#DIV/0!</v>
      </c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</row>
    <row r="164" spans="1:35">
      <c r="A164" s="146"/>
      <c r="B164" s="146"/>
      <c r="C164" s="146"/>
      <c r="D164" s="146"/>
      <c r="E164" s="146"/>
      <c r="F164" s="146"/>
      <c r="G164" s="146"/>
      <c r="H164" s="273" t="s">
        <v>215</v>
      </c>
      <c r="I164" s="273"/>
      <c r="J164" s="273"/>
      <c r="K164" s="273"/>
      <c r="L164" s="273"/>
      <c r="M164" s="273"/>
      <c r="N164" s="131" t="e">
        <f>SUM(H$61:H$66)/SUM($C$56:$E$57)%</f>
        <v>#DIV/0!</v>
      </c>
      <c r="O164" s="131" t="e">
        <f>SUM(H$61:H$62,H$64:H$65)/SUM($C$56:$D$57)%</f>
        <v>#DIV/0!</v>
      </c>
      <c r="P164" s="131" t="e">
        <f>SUM(H$61+H$64)/SUM($C$56:$C$57)%</f>
        <v>#DIV/0!</v>
      </c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</row>
    <row r="165" spans="1:35">
      <c r="A165" s="146"/>
      <c r="B165" s="146"/>
      <c r="C165" s="146"/>
      <c r="D165" s="146"/>
      <c r="E165" s="146"/>
      <c r="F165" s="146"/>
      <c r="G165" s="146"/>
      <c r="H165" s="273" t="s">
        <v>216</v>
      </c>
      <c r="I165" s="273"/>
      <c r="J165" s="273"/>
      <c r="K165" s="273"/>
      <c r="L165" s="273"/>
      <c r="M165" s="273"/>
      <c r="N165" s="131" t="e">
        <f>SUM(I$61:I$66)/SUM($C$56:$E$57)%</f>
        <v>#DIV/0!</v>
      </c>
      <c r="O165" s="131" t="e">
        <f>SUM(I$61:I$62,I$64:I$65)/SUM($C$56:$D$57)%</f>
        <v>#DIV/0!</v>
      </c>
      <c r="P165" s="131" t="e">
        <f>SUM(I$61+I$64)/SUM($C$56:$C$57)%</f>
        <v>#DIV/0!</v>
      </c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</row>
    <row r="166" spans="1:35">
      <c r="A166" s="146"/>
      <c r="B166" s="146"/>
      <c r="C166" s="146"/>
      <c r="D166" s="146"/>
      <c r="E166" s="146"/>
      <c r="F166" s="146"/>
      <c r="G166" s="146"/>
      <c r="H166" s="273" t="s">
        <v>217</v>
      </c>
      <c r="I166" s="273"/>
      <c r="J166" s="273"/>
      <c r="K166" s="273"/>
      <c r="L166" s="273"/>
      <c r="M166" s="273"/>
      <c r="N166" s="131" t="e">
        <f>SUM(J$61:J$66)/SUM($C$56:$E$57)%</f>
        <v>#DIV/0!</v>
      </c>
      <c r="O166" s="131" t="e">
        <f>SUM(J$61:J$62,J$64:J$65)/SUM($C$56:$D$57)%</f>
        <v>#DIV/0!</v>
      </c>
      <c r="P166" s="131" t="e">
        <f>SUM(J$61+J$64)/SUM($C$56:$C$57)%</f>
        <v>#DIV/0!</v>
      </c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</row>
    <row r="167" spans="1:35">
      <c r="A167" s="146"/>
      <c r="B167" s="146"/>
      <c r="C167" s="146"/>
      <c r="D167" s="146"/>
      <c r="E167" s="146"/>
      <c r="F167" s="146"/>
      <c r="G167" s="146"/>
      <c r="H167" s="273" t="s">
        <v>218</v>
      </c>
      <c r="I167" s="273"/>
      <c r="J167" s="273"/>
      <c r="K167" s="273"/>
      <c r="L167" s="273"/>
      <c r="M167" s="273"/>
      <c r="N167" s="131" t="e">
        <f>SUM(K$61:K$66)/SUM($C$56:$E$57)%</f>
        <v>#DIV/0!</v>
      </c>
      <c r="O167" s="131" t="e">
        <f>SUM(K$61:K$62,K$64:K$65)/SUM($C$56:$D$57)%</f>
        <v>#DIV/0!</v>
      </c>
      <c r="P167" s="131" t="e">
        <f>SUM(K$61+K$64)/SUM($C$56:$C$57)%</f>
        <v>#DIV/0!</v>
      </c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</row>
    <row r="168" spans="1:3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</row>
    <row r="169" spans="1:3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</row>
    <row r="170" spans="1:3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</row>
    <row r="171" spans="1:3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</row>
    <row r="172" spans="1:3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</row>
    <row r="173" spans="1:3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</row>
    <row r="174" spans="1:3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</row>
    <row r="175" spans="1:3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</row>
    <row r="176" spans="1:3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</row>
    <row r="177" spans="1:3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</row>
    <row r="178" spans="1:3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</row>
    <row r="179" spans="1:3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</row>
  </sheetData>
  <sheetProtection algorithmName="SHA-512" hashValue="jCQcS9jA+uM1HLyIM3NuJIE8VzvxHnj/t4zQoS8j3DZq60O0ddDazrxnMXVW6ve4wuSqD4gKcLNiaSKChC4fsg==" saltValue="I5GE1Lrf5Jb05iVx27HvTg==" spinCount="100000" sheet="1" objects="1" scenarios="1"/>
  <protectedRanges>
    <protectedRange password="CE28" sqref="D11:D14 D24:D31 G11:G14 G24:G31" name="Range2_1"/>
    <protectedRange password="CE28" sqref="F63:G63 F65:G66 I63 I65:I66" name="Range7_1"/>
  </protectedRanges>
  <mergeCells count="195">
    <mergeCell ref="H167:M167"/>
    <mergeCell ref="H162:M162"/>
    <mergeCell ref="H163:M163"/>
    <mergeCell ref="H164:M164"/>
    <mergeCell ref="H144:M144"/>
    <mergeCell ref="H145:M145"/>
    <mergeCell ref="H146:M146"/>
    <mergeCell ref="H165:M165"/>
    <mergeCell ref="H166:M166"/>
    <mergeCell ref="H156:M156"/>
    <mergeCell ref="H157:M157"/>
    <mergeCell ref="H158:M158"/>
    <mergeCell ref="H159:M159"/>
    <mergeCell ref="H160:M160"/>
    <mergeCell ref="H161:M161"/>
    <mergeCell ref="H153:M153"/>
    <mergeCell ref="H154:M154"/>
    <mergeCell ref="H155:M155"/>
    <mergeCell ref="H141:M141"/>
    <mergeCell ref="H142:M142"/>
    <mergeCell ref="H143:M143"/>
    <mergeCell ref="H150:M150"/>
    <mergeCell ref="H151:M151"/>
    <mergeCell ref="H152:M152"/>
    <mergeCell ref="A138:F138"/>
    <mergeCell ref="H138:M138"/>
    <mergeCell ref="A139:F139"/>
    <mergeCell ref="H139:M139"/>
    <mergeCell ref="H140:M140"/>
    <mergeCell ref="H147:M147"/>
    <mergeCell ref="H148:M148"/>
    <mergeCell ref="H149:M149"/>
    <mergeCell ref="A140:F140"/>
    <mergeCell ref="A135:F135"/>
    <mergeCell ref="H135:M135"/>
    <mergeCell ref="A136:F136"/>
    <mergeCell ref="H136:M136"/>
    <mergeCell ref="A137:F137"/>
    <mergeCell ref="H137:M137"/>
    <mergeCell ref="A132:F132"/>
    <mergeCell ref="H132:M132"/>
    <mergeCell ref="A133:F133"/>
    <mergeCell ref="H133:M133"/>
    <mergeCell ref="A134:F134"/>
    <mergeCell ref="H134:M134"/>
    <mergeCell ref="A129:F129"/>
    <mergeCell ref="A130:F130"/>
    <mergeCell ref="A131:F131"/>
    <mergeCell ref="H131:M131"/>
    <mergeCell ref="A126:F126"/>
    <mergeCell ref="H126:M126"/>
    <mergeCell ref="A127:F127"/>
    <mergeCell ref="H127:M127"/>
    <mergeCell ref="A128:F128"/>
    <mergeCell ref="H128:M128"/>
    <mergeCell ref="H129:M129"/>
    <mergeCell ref="H130:P130"/>
    <mergeCell ref="A123:F123"/>
    <mergeCell ref="H123:M123"/>
    <mergeCell ref="A124:F124"/>
    <mergeCell ref="H124:M124"/>
    <mergeCell ref="A125:F125"/>
    <mergeCell ref="H125:M125"/>
    <mergeCell ref="A120:F120"/>
    <mergeCell ref="A121:F121"/>
    <mergeCell ref="H121:M121"/>
    <mergeCell ref="A122:F122"/>
    <mergeCell ref="H122:M122"/>
    <mergeCell ref="H119:P120"/>
    <mergeCell ref="A117:F117"/>
    <mergeCell ref="H117:M117"/>
    <mergeCell ref="A118:F118"/>
    <mergeCell ref="H118:M118"/>
    <mergeCell ref="A119:F119"/>
    <mergeCell ref="A114:F114"/>
    <mergeCell ref="H114:M114"/>
    <mergeCell ref="A115:F115"/>
    <mergeCell ref="H115:M115"/>
    <mergeCell ref="A116:F116"/>
    <mergeCell ref="H116:M116"/>
    <mergeCell ref="A110:F110"/>
    <mergeCell ref="H110:M110"/>
    <mergeCell ref="A111:F111"/>
    <mergeCell ref="A113:F113"/>
    <mergeCell ref="H113:M113"/>
    <mergeCell ref="A112:F112"/>
    <mergeCell ref="H111:M112"/>
    <mergeCell ref="A107:F107"/>
    <mergeCell ref="H107:M107"/>
    <mergeCell ref="A108:F108"/>
    <mergeCell ref="H108:M108"/>
    <mergeCell ref="A109:F109"/>
    <mergeCell ref="H109:M109"/>
    <mergeCell ref="A104:F104"/>
    <mergeCell ref="H104:M104"/>
    <mergeCell ref="A105:F105"/>
    <mergeCell ref="H105:M105"/>
    <mergeCell ref="A106:F106"/>
    <mergeCell ref="H106:M106"/>
    <mergeCell ref="A96:E96"/>
    <mergeCell ref="H96:L96"/>
    <mergeCell ref="A102:F102"/>
    <mergeCell ref="H102:M102"/>
    <mergeCell ref="A103:F103"/>
    <mergeCell ref="H103:M103"/>
    <mergeCell ref="A93:E93"/>
    <mergeCell ref="H93:L93"/>
    <mergeCell ref="A94:E94"/>
    <mergeCell ref="H94:L94"/>
    <mergeCell ref="A95:E95"/>
    <mergeCell ref="H95:L95"/>
    <mergeCell ref="H97:L97"/>
    <mergeCell ref="A90:E90"/>
    <mergeCell ref="H90:L90"/>
    <mergeCell ref="A91:E91"/>
    <mergeCell ref="H91:L91"/>
    <mergeCell ref="A92:E92"/>
    <mergeCell ref="H92:L92"/>
    <mergeCell ref="A88:E88"/>
    <mergeCell ref="H88:L88"/>
    <mergeCell ref="A89:E89"/>
    <mergeCell ref="H89:L89"/>
    <mergeCell ref="A70:A74"/>
    <mergeCell ref="A75:A79"/>
    <mergeCell ref="A81:N83"/>
    <mergeCell ref="A85:E85"/>
    <mergeCell ref="H85:L85"/>
    <mergeCell ref="A86:E86"/>
    <mergeCell ref="H86:L86"/>
    <mergeCell ref="A64:A66"/>
    <mergeCell ref="A68:K68"/>
    <mergeCell ref="F42:G42"/>
    <mergeCell ref="H42:I42"/>
    <mergeCell ref="J42:K42"/>
    <mergeCell ref="A50:F50"/>
    <mergeCell ref="A52:A53"/>
    <mergeCell ref="A87:E87"/>
    <mergeCell ref="H87:L87"/>
    <mergeCell ref="U42:V42"/>
    <mergeCell ref="W42:X42"/>
    <mergeCell ref="S43:T43"/>
    <mergeCell ref="S44:T44"/>
    <mergeCell ref="S45:T45"/>
    <mergeCell ref="A54:A55"/>
    <mergeCell ref="A56:A57"/>
    <mergeCell ref="A59:K59"/>
    <mergeCell ref="A61:A63"/>
    <mergeCell ref="A41:E41"/>
    <mergeCell ref="B42:C42"/>
    <mergeCell ref="D42:E42"/>
    <mergeCell ref="U35:X35"/>
    <mergeCell ref="Y35:Z36"/>
    <mergeCell ref="AA35:AB36"/>
    <mergeCell ref="AD35:AF35"/>
    <mergeCell ref="F36:G36"/>
    <mergeCell ref="H36:I36"/>
    <mergeCell ref="J36:K36"/>
    <mergeCell ref="L36:L37"/>
    <mergeCell ref="M36:M37"/>
    <mergeCell ref="N36:N37"/>
    <mergeCell ref="S36:S37"/>
    <mergeCell ref="T36:T37"/>
    <mergeCell ref="U36:U37"/>
    <mergeCell ref="V36:X36"/>
    <mergeCell ref="Y42:Z42"/>
    <mergeCell ref="AB42:AC42"/>
    <mergeCell ref="AE42:AF42"/>
    <mergeCell ref="L42:M42"/>
    <mergeCell ref="N42:O42"/>
    <mergeCell ref="P42:Q42"/>
    <mergeCell ref="R42:T42"/>
    <mergeCell ref="AH42:AI42"/>
    <mergeCell ref="N111:N112"/>
    <mergeCell ref="O111:O112"/>
    <mergeCell ref="P111:P112"/>
    <mergeCell ref="A2:C2"/>
    <mergeCell ref="A7:J7"/>
    <mergeCell ref="B8:D8"/>
    <mergeCell ref="E8:G8"/>
    <mergeCell ref="H8:J8"/>
    <mergeCell ref="C9:D9"/>
    <mergeCell ref="F9:G9"/>
    <mergeCell ref="I9:J9"/>
    <mergeCell ref="A34:K34"/>
    <mergeCell ref="A35:A37"/>
    <mergeCell ref="B35:C36"/>
    <mergeCell ref="D35:E36"/>
    <mergeCell ref="F35:K35"/>
    <mergeCell ref="L35:T35"/>
    <mergeCell ref="O36:O37"/>
    <mergeCell ref="P36:P37"/>
    <mergeCell ref="Q36:Q37"/>
    <mergeCell ref="R36:R37"/>
    <mergeCell ref="S46:T46"/>
    <mergeCell ref="S47:T47"/>
  </mergeCells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Option Button 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Option Button 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Option Button 3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Option Button 4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Option Button 5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Option Button 6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Option Button 7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Option Button 8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Option Button 9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Option Button 10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Option Button 1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5" name="Option Button 1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6" name="Option Button 13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7" name="Option Button 14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8" name="Option Button 15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9" name="Option Button 16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20" name="Option Button 17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1" name="Option Button 18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2" name="Option Button 19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3" name="Option Button 20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4" name="Option Button 2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5" name="Option Button 2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6" name="Option Button 23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I179"/>
  <sheetViews>
    <sheetView rightToLeft="1" topLeftCell="A112" zoomScale="96" zoomScaleNormal="96" workbookViewId="0">
      <selection activeCell="G120" sqref="G120"/>
    </sheetView>
  </sheetViews>
  <sheetFormatPr defaultColWidth="9" defaultRowHeight="15.75"/>
  <cols>
    <col min="1" max="1" width="15" style="40" customWidth="1"/>
    <col min="2" max="2" width="12.140625" style="40" customWidth="1"/>
    <col min="3" max="3" width="18.7109375" style="40" customWidth="1"/>
    <col min="4" max="4" width="12.42578125" style="40" customWidth="1"/>
    <col min="5" max="5" width="8.7109375" style="40" customWidth="1"/>
    <col min="6" max="6" width="8.140625" style="40" customWidth="1"/>
    <col min="7" max="7" width="10.28515625" style="40" customWidth="1"/>
    <col min="8" max="8" width="8.42578125" style="40" customWidth="1"/>
    <col min="9" max="9" width="9.140625" style="40" customWidth="1"/>
    <col min="10" max="10" width="10" style="40" customWidth="1"/>
    <col min="11" max="11" width="8.42578125" style="40" customWidth="1"/>
    <col min="12" max="12" width="18.7109375" style="40" customWidth="1"/>
    <col min="13" max="13" width="8.7109375" style="40" customWidth="1"/>
    <col min="14" max="14" width="10" style="40" customWidth="1"/>
    <col min="15" max="15" width="9.7109375" style="40" customWidth="1"/>
    <col min="16" max="16" width="10.140625" style="40" customWidth="1"/>
    <col min="17" max="17" width="9" style="40"/>
    <col min="18" max="18" width="8.140625" style="40" customWidth="1"/>
    <col min="19" max="28" width="9" style="40"/>
    <col min="29" max="29" width="7.5703125" style="40" customWidth="1"/>
    <col min="30" max="16384" width="9" style="40"/>
  </cols>
  <sheetData>
    <row r="1" spans="1:35" ht="16.5" thickBot="1">
      <c r="A1" s="63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</row>
    <row r="2" spans="1:35" ht="16.5" thickBot="1">
      <c r="A2" s="174" t="s">
        <v>0</v>
      </c>
      <c r="B2" s="175"/>
      <c r="C2" s="176"/>
      <c r="D2" s="146"/>
      <c r="E2" s="146"/>
      <c r="F2" s="54" t="s">
        <v>1</v>
      </c>
      <c r="G2" s="54"/>
      <c r="H2" s="54"/>
      <c r="I2" s="54"/>
      <c r="J2" s="54"/>
      <c r="K2" s="54"/>
      <c r="L2" s="54"/>
      <c r="M2" s="54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</row>
    <row r="3" spans="1:35" ht="57.75" customHeight="1">
      <c r="A3" s="3" t="s">
        <v>2</v>
      </c>
      <c r="B3" s="22" t="s">
        <v>3</v>
      </c>
      <c r="C3" s="23" t="s">
        <v>4</v>
      </c>
      <c r="D3" s="146"/>
      <c r="E3" s="55"/>
      <c r="F3" s="54"/>
      <c r="G3" s="54"/>
      <c r="H3" s="54"/>
      <c r="I3" s="54"/>
      <c r="J3" s="54"/>
      <c r="K3" s="54"/>
      <c r="L3" s="54"/>
      <c r="M3" s="54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</row>
    <row r="4" spans="1:35">
      <c r="A4" s="20" t="s">
        <v>5</v>
      </c>
      <c r="B4" s="158"/>
      <c r="C4" s="158"/>
      <c r="D4" s="146"/>
      <c r="E4" s="55"/>
      <c r="F4" s="54"/>
      <c r="G4" s="54"/>
      <c r="H4" s="54"/>
      <c r="I4" s="54"/>
      <c r="J4" s="54"/>
      <c r="K4" s="54"/>
      <c r="L4" s="54"/>
      <c r="M4" s="54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</row>
    <row r="5" spans="1:35" ht="16.5" thickBot="1">
      <c r="A5" s="4" t="s">
        <v>6</v>
      </c>
      <c r="B5" s="158"/>
      <c r="C5" s="158"/>
      <c r="D5" s="146"/>
      <c r="E5" s="146"/>
      <c r="F5" s="54"/>
      <c r="G5" s="54"/>
      <c r="H5" s="54"/>
      <c r="I5" s="54"/>
      <c r="J5" s="54"/>
      <c r="K5" s="54"/>
      <c r="L5" s="54"/>
      <c r="M5" s="54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</row>
    <row r="6" spans="1:35" ht="12" customHeight="1" thickBo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</row>
    <row r="7" spans="1:35" ht="32.25" customHeight="1" thickBot="1">
      <c r="A7" s="177" t="s">
        <v>7</v>
      </c>
      <c r="B7" s="178"/>
      <c r="C7" s="178"/>
      <c r="D7" s="178"/>
      <c r="E7" s="178"/>
      <c r="F7" s="178"/>
      <c r="G7" s="178"/>
      <c r="H7" s="178"/>
      <c r="I7" s="178"/>
      <c r="J7" s="179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</row>
    <row r="8" spans="1:35">
      <c r="A8" s="5" t="s">
        <v>8</v>
      </c>
      <c r="B8" s="180" t="s">
        <v>5</v>
      </c>
      <c r="C8" s="181"/>
      <c r="D8" s="182"/>
      <c r="E8" s="180" t="s">
        <v>6</v>
      </c>
      <c r="F8" s="181"/>
      <c r="G8" s="182"/>
      <c r="H8" s="180" t="s">
        <v>9</v>
      </c>
      <c r="I8" s="181"/>
      <c r="J8" s="183"/>
      <c r="K8" s="146"/>
      <c r="L8" s="55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</row>
    <row r="9" spans="1:35" ht="16.5" thickBot="1">
      <c r="A9" s="6" t="s">
        <v>10</v>
      </c>
      <c r="B9" s="7" t="s">
        <v>11</v>
      </c>
      <c r="C9" s="184" t="s">
        <v>12</v>
      </c>
      <c r="D9" s="185"/>
      <c r="E9" s="7" t="s">
        <v>11</v>
      </c>
      <c r="F9" s="184" t="s">
        <v>12</v>
      </c>
      <c r="G9" s="185"/>
      <c r="H9" s="7" t="s">
        <v>11</v>
      </c>
      <c r="I9" s="184" t="s">
        <v>12</v>
      </c>
      <c r="J9" s="186"/>
      <c r="K9" s="55"/>
      <c r="L9" s="55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</row>
    <row r="10" spans="1:35">
      <c r="A10" s="39" t="s">
        <v>263</v>
      </c>
      <c r="B10" s="158"/>
      <c r="C10" s="158"/>
      <c r="D10" s="91"/>
      <c r="E10" s="158"/>
      <c r="F10" s="158"/>
      <c r="G10" s="91"/>
      <c r="H10" s="111">
        <f>B10+E10</f>
        <v>0</v>
      </c>
      <c r="I10" s="110">
        <f t="shared" ref="H10:J31" si="0">C10+F10</f>
        <v>0</v>
      </c>
      <c r="J10" s="112"/>
      <c r="K10" s="146"/>
      <c r="L10" s="55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</row>
    <row r="11" spans="1:35">
      <c r="A11" s="39" t="s">
        <v>186</v>
      </c>
      <c r="B11" s="158"/>
      <c r="C11" s="158"/>
      <c r="D11" s="8"/>
      <c r="E11" s="158"/>
      <c r="F11" s="158"/>
      <c r="G11" s="8"/>
      <c r="H11" s="113">
        <f t="shared" si="0"/>
        <v>0</v>
      </c>
      <c r="I11" s="113">
        <f t="shared" si="0"/>
        <v>0</v>
      </c>
      <c r="J11" s="114"/>
      <c r="K11" s="146"/>
      <c r="L11" s="146"/>
      <c r="M11" s="55"/>
      <c r="N11" s="55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</row>
    <row r="12" spans="1:35">
      <c r="A12" s="11" t="s">
        <v>269</v>
      </c>
      <c r="B12" s="158"/>
      <c r="C12" s="158"/>
      <c r="D12" s="8"/>
      <c r="E12" s="158"/>
      <c r="F12" s="158"/>
      <c r="G12" s="8"/>
      <c r="H12" s="113">
        <f t="shared" si="0"/>
        <v>0</v>
      </c>
      <c r="I12" s="113">
        <f t="shared" si="0"/>
        <v>0</v>
      </c>
      <c r="J12" s="114"/>
      <c r="K12" s="146"/>
      <c r="L12" s="146"/>
      <c r="M12" s="55"/>
      <c r="N12" s="55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</row>
    <row r="13" spans="1:35">
      <c r="A13" s="11" t="s">
        <v>264</v>
      </c>
      <c r="B13" s="158"/>
      <c r="C13" s="158"/>
      <c r="D13" s="8"/>
      <c r="E13" s="158"/>
      <c r="F13" s="158"/>
      <c r="G13" s="8"/>
      <c r="H13" s="113">
        <f t="shared" si="0"/>
        <v>0</v>
      </c>
      <c r="I13" s="113">
        <f t="shared" si="0"/>
        <v>0</v>
      </c>
      <c r="J13" s="114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</row>
    <row r="14" spans="1:35">
      <c r="A14" s="11" t="s">
        <v>265</v>
      </c>
      <c r="B14" s="158"/>
      <c r="C14" s="158"/>
      <c r="D14" s="13"/>
      <c r="E14" s="158"/>
      <c r="F14" s="158"/>
      <c r="G14" s="13"/>
      <c r="H14" s="113">
        <f t="shared" si="0"/>
        <v>0</v>
      </c>
      <c r="I14" s="113">
        <f t="shared" si="0"/>
        <v>0</v>
      </c>
      <c r="J14" s="115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</row>
    <row r="15" spans="1:35">
      <c r="A15" s="11" t="s">
        <v>13</v>
      </c>
      <c r="B15" s="158"/>
      <c r="C15" s="158"/>
      <c r="D15" s="159"/>
      <c r="E15" s="158"/>
      <c r="F15" s="158"/>
      <c r="G15" s="159"/>
      <c r="H15" s="113">
        <f t="shared" si="0"/>
        <v>0</v>
      </c>
      <c r="I15" s="113">
        <f t="shared" si="0"/>
        <v>0</v>
      </c>
      <c r="J15" s="116">
        <f>D15+G15</f>
        <v>0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</row>
    <row r="16" spans="1:35">
      <c r="A16" s="11" t="s">
        <v>220</v>
      </c>
      <c r="B16" s="158"/>
      <c r="C16" s="158"/>
      <c r="D16" s="159"/>
      <c r="E16" s="158"/>
      <c r="F16" s="158"/>
      <c r="G16" s="159"/>
      <c r="H16" s="113">
        <f t="shared" si="0"/>
        <v>0</v>
      </c>
      <c r="I16" s="113">
        <f t="shared" si="0"/>
        <v>0</v>
      </c>
      <c r="J16" s="116">
        <f t="shared" si="0"/>
        <v>0</v>
      </c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</row>
    <row r="17" spans="1:35">
      <c r="A17" s="11" t="s">
        <v>221</v>
      </c>
      <c r="B17" s="158"/>
      <c r="C17" s="158"/>
      <c r="D17" s="159"/>
      <c r="E17" s="158"/>
      <c r="F17" s="158"/>
      <c r="G17" s="159"/>
      <c r="H17" s="113">
        <f t="shared" si="0"/>
        <v>0</v>
      </c>
      <c r="I17" s="113">
        <f t="shared" si="0"/>
        <v>0</v>
      </c>
      <c r="J17" s="116">
        <f t="shared" si="0"/>
        <v>0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</row>
    <row r="18" spans="1:35">
      <c r="A18" s="11" t="s">
        <v>14</v>
      </c>
      <c r="B18" s="158"/>
      <c r="C18" s="158"/>
      <c r="D18" s="159"/>
      <c r="E18" s="158"/>
      <c r="F18" s="158"/>
      <c r="G18" s="159"/>
      <c r="H18" s="113">
        <f t="shared" si="0"/>
        <v>0</v>
      </c>
      <c r="I18" s="113">
        <f t="shared" si="0"/>
        <v>0</v>
      </c>
      <c r="J18" s="116">
        <f t="shared" si="0"/>
        <v>0</v>
      </c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</row>
    <row r="19" spans="1:35">
      <c r="A19" s="11" t="s">
        <v>15</v>
      </c>
      <c r="B19" s="158"/>
      <c r="C19" s="158"/>
      <c r="D19" s="159"/>
      <c r="E19" s="158"/>
      <c r="F19" s="158"/>
      <c r="G19" s="159"/>
      <c r="H19" s="113">
        <f t="shared" si="0"/>
        <v>0</v>
      </c>
      <c r="I19" s="113">
        <f t="shared" si="0"/>
        <v>0</v>
      </c>
      <c r="J19" s="116">
        <f t="shared" si="0"/>
        <v>0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</row>
    <row r="20" spans="1:35">
      <c r="A20" s="11" t="s">
        <v>16</v>
      </c>
      <c r="B20" s="158"/>
      <c r="C20" s="158"/>
      <c r="D20" s="159"/>
      <c r="E20" s="158"/>
      <c r="F20" s="158"/>
      <c r="G20" s="159"/>
      <c r="H20" s="113">
        <f t="shared" si="0"/>
        <v>0</v>
      </c>
      <c r="I20" s="113">
        <f t="shared" si="0"/>
        <v>0</v>
      </c>
      <c r="J20" s="116">
        <f t="shared" si="0"/>
        <v>0</v>
      </c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</row>
    <row r="21" spans="1:35">
      <c r="A21" s="11" t="s">
        <v>17</v>
      </c>
      <c r="B21" s="158"/>
      <c r="C21" s="158"/>
      <c r="D21" s="159"/>
      <c r="E21" s="158"/>
      <c r="F21" s="158"/>
      <c r="G21" s="159"/>
      <c r="H21" s="113">
        <f t="shared" si="0"/>
        <v>0</v>
      </c>
      <c r="I21" s="113">
        <f t="shared" si="0"/>
        <v>0</v>
      </c>
      <c r="J21" s="116">
        <f t="shared" si="0"/>
        <v>0</v>
      </c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</row>
    <row r="22" spans="1:35">
      <c r="A22" s="11" t="s">
        <v>18</v>
      </c>
      <c r="B22" s="158"/>
      <c r="C22" s="158"/>
      <c r="D22" s="159"/>
      <c r="E22" s="158"/>
      <c r="F22" s="158"/>
      <c r="G22" s="159"/>
      <c r="H22" s="113">
        <f t="shared" si="0"/>
        <v>0</v>
      </c>
      <c r="I22" s="113">
        <f t="shared" si="0"/>
        <v>0</v>
      </c>
      <c r="J22" s="116">
        <f t="shared" si="0"/>
        <v>0</v>
      </c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</row>
    <row r="23" spans="1:35">
      <c r="A23" s="11" t="s">
        <v>19</v>
      </c>
      <c r="B23" s="158"/>
      <c r="C23" s="158"/>
      <c r="D23" s="159"/>
      <c r="E23" s="158"/>
      <c r="F23" s="158"/>
      <c r="G23" s="159"/>
      <c r="H23" s="113">
        <f t="shared" si="0"/>
        <v>0</v>
      </c>
      <c r="I23" s="113">
        <f t="shared" si="0"/>
        <v>0</v>
      </c>
      <c r="J23" s="116">
        <f>D23+G23</f>
        <v>0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</row>
    <row r="24" spans="1:35">
      <c r="A24" s="11" t="s">
        <v>20</v>
      </c>
      <c r="B24" s="158"/>
      <c r="C24" s="158"/>
      <c r="D24" s="159"/>
      <c r="E24" s="158"/>
      <c r="F24" s="158"/>
      <c r="G24" s="159"/>
      <c r="H24" s="113">
        <f t="shared" si="0"/>
        <v>0</v>
      </c>
      <c r="I24" s="113">
        <f t="shared" si="0"/>
        <v>0</v>
      </c>
      <c r="J24" s="116">
        <f>D24+G24</f>
        <v>0</v>
      </c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</row>
    <row r="25" spans="1:35">
      <c r="A25" s="11" t="s">
        <v>21</v>
      </c>
      <c r="B25" s="158"/>
      <c r="C25" s="158"/>
      <c r="D25" s="15"/>
      <c r="E25" s="158"/>
      <c r="F25" s="158"/>
      <c r="G25" s="8"/>
      <c r="H25" s="113">
        <f t="shared" si="0"/>
        <v>0</v>
      </c>
      <c r="I25" s="113">
        <f t="shared" si="0"/>
        <v>0</v>
      </c>
      <c r="J25" s="114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</row>
    <row r="26" spans="1:35">
      <c r="A26" s="11" t="s">
        <v>22</v>
      </c>
      <c r="B26" s="158"/>
      <c r="C26" s="158"/>
      <c r="D26" s="15"/>
      <c r="E26" s="158"/>
      <c r="F26" s="158"/>
      <c r="G26" s="8"/>
      <c r="H26" s="113">
        <f t="shared" si="0"/>
        <v>0</v>
      </c>
      <c r="I26" s="113">
        <f t="shared" si="0"/>
        <v>0</v>
      </c>
      <c r="J26" s="114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</row>
    <row r="27" spans="1:35">
      <c r="A27" s="11" t="s">
        <v>23</v>
      </c>
      <c r="B27" s="158"/>
      <c r="C27" s="158"/>
      <c r="D27" s="15"/>
      <c r="E27" s="158"/>
      <c r="F27" s="158"/>
      <c r="G27" s="8"/>
      <c r="H27" s="113">
        <f t="shared" si="0"/>
        <v>0</v>
      </c>
      <c r="I27" s="113">
        <f t="shared" si="0"/>
        <v>0</v>
      </c>
      <c r="J27" s="114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</row>
    <row r="28" spans="1:35">
      <c r="A28" s="11" t="s">
        <v>24</v>
      </c>
      <c r="B28" s="158"/>
      <c r="C28" s="158"/>
      <c r="D28" s="15"/>
      <c r="E28" s="158"/>
      <c r="F28" s="158"/>
      <c r="G28" s="8"/>
      <c r="H28" s="113">
        <f t="shared" si="0"/>
        <v>0</v>
      </c>
      <c r="I28" s="113">
        <f t="shared" si="0"/>
        <v>0</v>
      </c>
      <c r="J28" s="114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</row>
    <row r="29" spans="1:35">
      <c r="A29" s="11" t="s">
        <v>25</v>
      </c>
      <c r="B29" s="158"/>
      <c r="C29" s="158"/>
      <c r="D29" s="15"/>
      <c r="E29" s="158"/>
      <c r="F29" s="158"/>
      <c r="G29" s="8"/>
      <c r="H29" s="113">
        <f t="shared" si="0"/>
        <v>0</v>
      </c>
      <c r="I29" s="113">
        <f t="shared" si="0"/>
        <v>0</v>
      </c>
      <c r="J29" s="114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</row>
    <row r="30" spans="1:35">
      <c r="A30" s="11" t="s">
        <v>26</v>
      </c>
      <c r="B30" s="158"/>
      <c r="C30" s="158"/>
      <c r="D30" s="15"/>
      <c r="E30" s="158"/>
      <c r="F30" s="158"/>
      <c r="G30" s="8"/>
      <c r="H30" s="113">
        <f t="shared" si="0"/>
        <v>0</v>
      </c>
      <c r="I30" s="113">
        <f t="shared" si="0"/>
        <v>0</v>
      </c>
      <c r="J30" s="114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</row>
    <row r="31" spans="1:35">
      <c r="A31" s="11" t="s">
        <v>27</v>
      </c>
      <c r="B31" s="158"/>
      <c r="C31" s="158"/>
      <c r="D31" s="16"/>
      <c r="E31" s="158"/>
      <c r="F31" s="158"/>
      <c r="G31" s="13"/>
      <c r="H31" s="113">
        <f t="shared" si="0"/>
        <v>0</v>
      </c>
      <c r="I31" s="113">
        <f t="shared" si="0"/>
        <v>0</v>
      </c>
      <c r="J31" s="115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</row>
    <row r="32" spans="1:35" ht="16.5" thickBot="1">
      <c r="A32" s="6" t="s">
        <v>28</v>
      </c>
      <c r="B32" s="117">
        <f>SUM(B10:B31)</f>
        <v>0</v>
      </c>
      <c r="C32" s="117">
        <f>SUM(C10:C31)</f>
        <v>0</v>
      </c>
      <c r="D32" s="142">
        <f>SUM(D15:D24)</f>
        <v>0</v>
      </c>
      <c r="E32" s="117">
        <f>SUM(E10:E31)</f>
        <v>0</v>
      </c>
      <c r="F32" s="117">
        <f>SUM(F10:F31)</f>
        <v>0</v>
      </c>
      <c r="G32" s="142">
        <f>SUM(G15:G24)</f>
        <v>0</v>
      </c>
      <c r="H32" s="117">
        <f>SUM(H10:H31)</f>
        <v>0</v>
      </c>
      <c r="I32" s="117">
        <f>SUM(I10:I31)</f>
        <v>0</v>
      </c>
      <c r="J32" s="118">
        <f>SUM(J15:J24)</f>
        <v>0</v>
      </c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</row>
    <row r="33" spans="1:35" ht="16.5" thickBot="1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</row>
    <row r="34" spans="1:35" ht="16.5" thickBot="1">
      <c r="A34" s="174" t="s">
        <v>29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</row>
    <row r="35" spans="1:35" ht="30.75" customHeight="1">
      <c r="A35" s="187" t="s">
        <v>2</v>
      </c>
      <c r="B35" s="190" t="s">
        <v>30</v>
      </c>
      <c r="C35" s="191"/>
      <c r="D35" s="190" t="s">
        <v>31</v>
      </c>
      <c r="E35" s="191"/>
      <c r="F35" s="194" t="s">
        <v>32</v>
      </c>
      <c r="G35" s="195"/>
      <c r="H35" s="195"/>
      <c r="I35" s="195"/>
      <c r="J35" s="195"/>
      <c r="K35" s="196"/>
      <c r="L35" s="194" t="s">
        <v>33</v>
      </c>
      <c r="M35" s="195"/>
      <c r="N35" s="195"/>
      <c r="O35" s="195"/>
      <c r="P35" s="195"/>
      <c r="Q35" s="195"/>
      <c r="R35" s="195"/>
      <c r="S35" s="195"/>
      <c r="T35" s="196"/>
      <c r="U35" s="194" t="s">
        <v>34</v>
      </c>
      <c r="V35" s="195"/>
      <c r="W35" s="195"/>
      <c r="X35" s="199"/>
      <c r="Y35" s="200" t="s">
        <v>177</v>
      </c>
      <c r="Z35" s="201"/>
      <c r="AA35" s="204" t="s">
        <v>273</v>
      </c>
      <c r="AB35" s="205"/>
      <c r="AC35" s="146"/>
      <c r="AD35" s="208" t="s">
        <v>182</v>
      </c>
      <c r="AE35" s="209"/>
      <c r="AF35" s="210"/>
      <c r="AG35" s="146"/>
      <c r="AH35" s="146"/>
      <c r="AI35" s="146"/>
    </row>
    <row r="36" spans="1:35" ht="34.9" customHeight="1">
      <c r="A36" s="188"/>
      <c r="B36" s="192"/>
      <c r="C36" s="193"/>
      <c r="D36" s="192"/>
      <c r="E36" s="193"/>
      <c r="F36" s="211" t="s">
        <v>35</v>
      </c>
      <c r="G36" s="212"/>
      <c r="H36" s="211" t="s">
        <v>36</v>
      </c>
      <c r="I36" s="212"/>
      <c r="J36" s="211" t="s">
        <v>37</v>
      </c>
      <c r="K36" s="212"/>
      <c r="L36" s="197" t="s">
        <v>38</v>
      </c>
      <c r="M36" s="197" t="s">
        <v>39</v>
      </c>
      <c r="N36" s="197" t="s">
        <v>40</v>
      </c>
      <c r="O36" s="197" t="s">
        <v>41</v>
      </c>
      <c r="P36" s="197" t="s">
        <v>42</v>
      </c>
      <c r="Q36" s="197" t="s">
        <v>43</v>
      </c>
      <c r="R36" s="197" t="s">
        <v>44</v>
      </c>
      <c r="S36" s="197" t="s">
        <v>45</v>
      </c>
      <c r="T36" s="197" t="s">
        <v>222</v>
      </c>
      <c r="U36" s="197" t="s">
        <v>46</v>
      </c>
      <c r="V36" s="211" t="s">
        <v>47</v>
      </c>
      <c r="W36" s="213"/>
      <c r="X36" s="214"/>
      <c r="Y36" s="202"/>
      <c r="Z36" s="203"/>
      <c r="AA36" s="206"/>
      <c r="AB36" s="207"/>
      <c r="AC36" s="146"/>
      <c r="AD36" s="41" t="s">
        <v>2</v>
      </c>
      <c r="AE36" s="42" t="s">
        <v>183</v>
      </c>
      <c r="AF36" s="43" t="s">
        <v>184</v>
      </c>
      <c r="AG36" s="146"/>
      <c r="AH36" s="146"/>
      <c r="AI36" s="146"/>
    </row>
    <row r="37" spans="1:35" ht="62.25" customHeight="1">
      <c r="A37" s="189"/>
      <c r="B37" s="17" t="s">
        <v>48</v>
      </c>
      <c r="C37" s="17" t="s">
        <v>49</v>
      </c>
      <c r="D37" s="17" t="s">
        <v>48</v>
      </c>
      <c r="E37" s="17" t="s">
        <v>49</v>
      </c>
      <c r="F37" s="17" t="s">
        <v>48</v>
      </c>
      <c r="G37" s="17" t="s">
        <v>49</v>
      </c>
      <c r="H37" s="17" t="s">
        <v>48</v>
      </c>
      <c r="I37" s="17" t="s">
        <v>49</v>
      </c>
      <c r="J37" s="17" t="s">
        <v>48</v>
      </c>
      <c r="K37" s="17" t="s">
        <v>49</v>
      </c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7" t="s">
        <v>50</v>
      </c>
      <c r="W37" s="17" t="s">
        <v>51</v>
      </c>
      <c r="X37" s="18" t="s">
        <v>52</v>
      </c>
      <c r="Y37" s="44" t="s">
        <v>178</v>
      </c>
      <c r="Z37" s="45" t="s">
        <v>179</v>
      </c>
      <c r="AA37" s="45" t="s">
        <v>180</v>
      </c>
      <c r="AB37" s="46" t="s">
        <v>181</v>
      </c>
      <c r="AC37" s="146"/>
      <c r="AD37" s="41" t="s">
        <v>185</v>
      </c>
      <c r="AE37" s="158"/>
      <c r="AF37" s="158"/>
      <c r="AG37" s="146"/>
      <c r="AH37" s="146"/>
      <c r="AI37" s="146"/>
    </row>
    <row r="38" spans="1:35" ht="16.5" thickBot="1">
      <c r="A38" s="20" t="s">
        <v>5</v>
      </c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46"/>
      <c r="AD38" s="47" t="s">
        <v>6</v>
      </c>
      <c r="AE38" s="158"/>
      <c r="AF38" s="158"/>
      <c r="AG38" s="146"/>
      <c r="AH38" s="146"/>
      <c r="AI38" s="146"/>
    </row>
    <row r="39" spans="1:35" ht="16.5" thickBot="1">
      <c r="A39" s="4" t="s">
        <v>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46"/>
      <c r="AD39" s="146"/>
      <c r="AE39" s="146"/>
      <c r="AF39" s="146"/>
      <c r="AG39" s="146"/>
      <c r="AH39" s="146"/>
      <c r="AI39" s="146"/>
    </row>
    <row r="40" spans="1:35" ht="16.5" thickBot="1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</row>
    <row r="41" spans="1:35" ht="16.5" thickBot="1">
      <c r="A41" s="174" t="s">
        <v>53</v>
      </c>
      <c r="B41" s="175"/>
      <c r="C41" s="175"/>
      <c r="D41" s="175"/>
      <c r="E41" s="17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</row>
    <row r="42" spans="1:35" ht="30.6" customHeight="1">
      <c r="A42" s="3" t="s">
        <v>54</v>
      </c>
      <c r="B42" s="194" t="s">
        <v>55</v>
      </c>
      <c r="C42" s="196"/>
      <c r="D42" s="194" t="s">
        <v>56</v>
      </c>
      <c r="E42" s="196"/>
      <c r="F42" s="194" t="s">
        <v>57</v>
      </c>
      <c r="G42" s="196"/>
      <c r="H42" s="194" t="s">
        <v>58</v>
      </c>
      <c r="I42" s="196"/>
      <c r="J42" s="194" t="s">
        <v>59</v>
      </c>
      <c r="K42" s="196"/>
      <c r="L42" s="194" t="s">
        <v>60</v>
      </c>
      <c r="M42" s="196"/>
      <c r="N42" s="194" t="s">
        <v>61</v>
      </c>
      <c r="O42" s="196"/>
      <c r="P42" s="194" t="s">
        <v>62</v>
      </c>
      <c r="Q42" s="196"/>
      <c r="R42" s="194" t="s">
        <v>63</v>
      </c>
      <c r="S42" s="195"/>
      <c r="T42" s="196"/>
      <c r="U42" s="194" t="s">
        <v>64</v>
      </c>
      <c r="V42" s="196"/>
      <c r="W42" s="194" t="s">
        <v>65</v>
      </c>
      <c r="X42" s="196"/>
      <c r="Y42" s="194" t="s">
        <v>66</v>
      </c>
      <c r="Z42" s="199"/>
      <c r="AA42" s="146"/>
      <c r="AB42" s="169" t="s">
        <v>53</v>
      </c>
      <c r="AC42" s="169"/>
      <c r="AD42" s="146"/>
      <c r="AE42" s="170" t="s">
        <v>280</v>
      </c>
      <c r="AF42" s="170"/>
      <c r="AG42" s="146"/>
      <c r="AH42" s="171" t="s">
        <v>281</v>
      </c>
      <c r="AI42" s="171"/>
    </row>
    <row r="43" spans="1:35" ht="31.5">
      <c r="A43" s="20" t="s">
        <v>2</v>
      </c>
      <c r="B43" s="17" t="s">
        <v>67</v>
      </c>
      <c r="C43" s="17" t="s">
        <v>6</v>
      </c>
      <c r="D43" s="17" t="s">
        <v>67</v>
      </c>
      <c r="E43" s="17" t="s">
        <v>6</v>
      </c>
      <c r="F43" s="17" t="s">
        <v>67</v>
      </c>
      <c r="G43" s="17" t="s">
        <v>6</v>
      </c>
      <c r="H43" s="17" t="s">
        <v>67</v>
      </c>
      <c r="I43" s="17" t="s">
        <v>6</v>
      </c>
      <c r="J43" s="17" t="s">
        <v>67</v>
      </c>
      <c r="K43" s="17" t="s">
        <v>6</v>
      </c>
      <c r="L43" s="17" t="s">
        <v>67</v>
      </c>
      <c r="M43" s="17" t="s">
        <v>6</v>
      </c>
      <c r="N43" s="17" t="s">
        <v>67</v>
      </c>
      <c r="O43" s="17" t="s">
        <v>6</v>
      </c>
      <c r="P43" s="17" t="s">
        <v>67</v>
      </c>
      <c r="Q43" s="17" t="s">
        <v>6</v>
      </c>
      <c r="R43" s="17" t="s">
        <v>67</v>
      </c>
      <c r="S43" s="211" t="s">
        <v>6</v>
      </c>
      <c r="T43" s="212"/>
      <c r="U43" s="17" t="s">
        <v>67</v>
      </c>
      <c r="V43" s="17" t="s">
        <v>6</v>
      </c>
      <c r="W43" s="17" t="s">
        <v>67</v>
      </c>
      <c r="X43" s="17" t="s">
        <v>6</v>
      </c>
      <c r="Y43" s="17" t="s">
        <v>67</v>
      </c>
      <c r="Z43" s="18" t="s">
        <v>6</v>
      </c>
      <c r="AA43" s="146"/>
      <c r="AB43" s="17" t="s">
        <v>67</v>
      </c>
      <c r="AC43" s="17" t="s">
        <v>6</v>
      </c>
      <c r="AD43" s="146"/>
      <c r="AE43" s="17" t="s">
        <v>67</v>
      </c>
      <c r="AF43" s="17" t="s">
        <v>6</v>
      </c>
      <c r="AG43" s="146"/>
      <c r="AH43" s="17" t="s">
        <v>67</v>
      </c>
      <c r="AI43" s="17" t="s">
        <v>6</v>
      </c>
    </row>
    <row r="44" spans="1:35" ht="30" customHeight="1">
      <c r="A44" s="21" t="s">
        <v>68</v>
      </c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220"/>
      <c r="T44" s="221"/>
      <c r="U44" s="160"/>
      <c r="V44" s="160"/>
      <c r="W44" s="160"/>
      <c r="X44" s="160"/>
      <c r="Y44" s="160"/>
      <c r="Z44" s="160"/>
      <c r="AA44" s="21" t="s">
        <v>68</v>
      </c>
      <c r="AB44" s="56">
        <f>U44+W44+Y44+R44+P44+N44+L44+J44+H44+F44+D44+B44</f>
        <v>0</v>
      </c>
      <c r="AC44" s="56">
        <f>V44+X44+Z44+S44+Q44+O44+M44+K44+I44+G44+E44+C44</f>
        <v>0</v>
      </c>
      <c r="AD44" s="146"/>
      <c r="AE44" s="62">
        <f>D38+E38</f>
        <v>0</v>
      </c>
      <c r="AF44" s="62">
        <f>D39+E39</f>
        <v>0</v>
      </c>
      <c r="AG44" s="146"/>
      <c r="AH44" s="62">
        <f>AB44-AE44</f>
        <v>0</v>
      </c>
      <c r="AI44" s="62">
        <f t="shared" ref="AI44:AI47" si="1">AC44-AF44</f>
        <v>0</v>
      </c>
    </row>
    <row r="45" spans="1:35" ht="36" customHeight="1">
      <c r="A45" s="58" t="s">
        <v>69</v>
      </c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222"/>
      <c r="T45" s="223"/>
      <c r="U45" s="161"/>
      <c r="V45" s="161"/>
      <c r="W45" s="161"/>
      <c r="X45" s="161"/>
      <c r="Y45" s="161"/>
      <c r="Z45" s="161"/>
      <c r="AA45" s="127" t="s">
        <v>69</v>
      </c>
      <c r="AB45" s="56">
        <f>U45+W45+Y45+R45+P45+N45+L45+J45+H45+F45+D45+B45</f>
        <v>0</v>
      </c>
      <c r="AC45" s="56">
        <f>V45+X45+Z45+S45+Q45+O45+M45+K45+I45+G45+E45+C45</f>
        <v>0</v>
      </c>
      <c r="AD45" s="146"/>
      <c r="AE45" s="56">
        <f>C52+C53+D52+D53</f>
        <v>0</v>
      </c>
      <c r="AF45" s="56">
        <f>C54+C55+D54+D55</f>
        <v>0</v>
      </c>
      <c r="AG45" s="146"/>
      <c r="AH45" s="62">
        <f t="shared" ref="AH45:AH47" si="2">AB45-AE45</f>
        <v>0</v>
      </c>
      <c r="AI45" s="62">
        <f t="shared" si="1"/>
        <v>0</v>
      </c>
    </row>
    <row r="46" spans="1:35" ht="35.25" customHeight="1">
      <c r="A46" s="59" t="s">
        <v>70</v>
      </c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224"/>
      <c r="T46" s="225"/>
      <c r="U46" s="162"/>
      <c r="V46" s="162"/>
      <c r="W46" s="162"/>
      <c r="X46" s="162"/>
      <c r="Y46" s="162"/>
      <c r="Z46" s="162"/>
      <c r="AA46" s="128" t="s">
        <v>70</v>
      </c>
      <c r="AB46" s="56">
        <f t="shared" ref="AB46:AC47" si="3">U46+W46+Y46+R46+P46+N46+L46+J46+H46+F46+D46+B46</f>
        <v>0</v>
      </c>
      <c r="AC46" s="56">
        <f t="shared" si="3"/>
        <v>0</v>
      </c>
      <c r="AD46" s="146"/>
      <c r="AE46" s="56">
        <f>E52+E53</f>
        <v>0</v>
      </c>
      <c r="AF46" s="56">
        <f>E54+E55</f>
        <v>0</v>
      </c>
      <c r="AG46" s="146"/>
      <c r="AH46" s="62">
        <f t="shared" si="2"/>
        <v>0</v>
      </c>
      <c r="AI46" s="62">
        <f t="shared" si="1"/>
        <v>0</v>
      </c>
    </row>
    <row r="47" spans="1:35" ht="30.75" thickBot="1">
      <c r="A47" s="60" t="s">
        <v>71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226"/>
      <c r="T47" s="227"/>
      <c r="U47" s="163"/>
      <c r="V47" s="163"/>
      <c r="W47" s="163"/>
      <c r="X47" s="163"/>
      <c r="Y47" s="163"/>
      <c r="Z47" s="163"/>
      <c r="AA47" s="129" t="s">
        <v>71</v>
      </c>
      <c r="AB47" s="56">
        <f>U47+W47+Y47+R47+P47+N47+L47+J47+H47+F47+D47+B47</f>
        <v>0</v>
      </c>
      <c r="AC47" s="56">
        <f t="shared" si="3"/>
        <v>0</v>
      </c>
      <c r="AD47" s="146"/>
      <c r="AE47" s="62">
        <f>F52+F53+G52+G53+H52+H53+I52+I53+J52+J53+K52+K53+L52+L53+M52+M53+N52+N53+O52+O53+P52+P53+Q52+Q53+R52+R53+S52+S53+T52+T53+U52+U53+V52+V53+W52+W53+X52+X53</f>
        <v>0</v>
      </c>
      <c r="AF47" s="62">
        <f>Y54+Y55-(C54+C55+D54+D55+E54+E55)</f>
        <v>0</v>
      </c>
      <c r="AG47" s="146"/>
      <c r="AH47" s="62">
        <f t="shared" si="2"/>
        <v>0</v>
      </c>
      <c r="AI47" s="62">
        <f t="shared" si="1"/>
        <v>0</v>
      </c>
    </row>
    <row r="48" spans="1:3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</row>
    <row r="49" spans="1:35" ht="16.5" thickBot="1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</row>
    <row r="50" spans="1:35" ht="16.5" thickBot="1">
      <c r="A50" s="174" t="s">
        <v>72</v>
      </c>
      <c r="B50" s="175"/>
      <c r="C50" s="175"/>
      <c r="D50" s="175"/>
      <c r="E50" s="175"/>
      <c r="F50" s="17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</row>
    <row r="51" spans="1:35" ht="31.5">
      <c r="A51" s="3" t="s">
        <v>2</v>
      </c>
      <c r="B51" s="22" t="s">
        <v>73</v>
      </c>
      <c r="C51" s="22" t="s">
        <v>74</v>
      </c>
      <c r="D51" s="22" t="s">
        <v>75</v>
      </c>
      <c r="E51" s="22" t="s">
        <v>76</v>
      </c>
      <c r="F51" s="22" t="s">
        <v>223</v>
      </c>
      <c r="G51" s="22" t="s">
        <v>224</v>
      </c>
      <c r="H51" s="22" t="s">
        <v>38</v>
      </c>
      <c r="I51" s="22" t="s">
        <v>225</v>
      </c>
      <c r="J51" s="22" t="s">
        <v>226</v>
      </c>
      <c r="K51" s="22" t="s">
        <v>40</v>
      </c>
      <c r="L51" s="22" t="s">
        <v>41</v>
      </c>
      <c r="M51" s="22" t="s">
        <v>42</v>
      </c>
      <c r="N51" s="22" t="s">
        <v>43</v>
      </c>
      <c r="O51" s="22" t="s">
        <v>227</v>
      </c>
      <c r="P51" s="22" t="s">
        <v>45</v>
      </c>
      <c r="Q51" s="22" t="s">
        <v>228</v>
      </c>
      <c r="R51" s="22" t="s">
        <v>77</v>
      </c>
      <c r="S51" s="22" t="s">
        <v>229</v>
      </c>
      <c r="T51" s="22" t="s">
        <v>78</v>
      </c>
      <c r="U51" s="22" t="s">
        <v>79</v>
      </c>
      <c r="V51" s="22" t="s">
        <v>80</v>
      </c>
      <c r="W51" s="22" t="s">
        <v>81</v>
      </c>
      <c r="X51" s="22" t="s">
        <v>270</v>
      </c>
      <c r="Y51" s="23" t="s">
        <v>28</v>
      </c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</row>
    <row r="52" spans="1:35">
      <c r="A52" s="215" t="s">
        <v>5</v>
      </c>
      <c r="B52" s="17" t="s">
        <v>82</v>
      </c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8">
        <f t="shared" ref="Y52:Y57" si="4">SUM(C52:X52)</f>
        <v>0</v>
      </c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</row>
    <row r="53" spans="1:35">
      <c r="A53" s="189"/>
      <c r="B53" s="17" t="s">
        <v>12</v>
      </c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8">
        <f t="shared" si="4"/>
        <v>0</v>
      </c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</row>
    <row r="54" spans="1:35">
      <c r="A54" s="215" t="s">
        <v>6</v>
      </c>
      <c r="B54" s="17" t="s">
        <v>82</v>
      </c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8">
        <f t="shared" si="4"/>
        <v>0</v>
      </c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</row>
    <row r="55" spans="1:35">
      <c r="A55" s="189"/>
      <c r="B55" s="17" t="s">
        <v>12</v>
      </c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8">
        <f t="shared" si="4"/>
        <v>0</v>
      </c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</row>
    <row r="56" spans="1:35">
      <c r="A56" s="215" t="s">
        <v>9</v>
      </c>
      <c r="B56" s="17" t="s">
        <v>82</v>
      </c>
      <c r="C56" s="17">
        <f>C52+C54</f>
        <v>0</v>
      </c>
      <c r="D56" s="17">
        <f t="shared" ref="C56:X57" si="5">D52+D54</f>
        <v>0</v>
      </c>
      <c r="E56" s="17">
        <f t="shared" si="5"/>
        <v>0</v>
      </c>
      <c r="F56" s="17">
        <f t="shared" si="5"/>
        <v>0</v>
      </c>
      <c r="G56" s="17">
        <f t="shared" si="5"/>
        <v>0</v>
      </c>
      <c r="H56" s="17">
        <f t="shared" si="5"/>
        <v>0</v>
      </c>
      <c r="I56" s="17">
        <f t="shared" si="5"/>
        <v>0</v>
      </c>
      <c r="J56" s="17">
        <f t="shared" si="5"/>
        <v>0</v>
      </c>
      <c r="K56" s="17">
        <f t="shared" si="5"/>
        <v>0</v>
      </c>
      <c r="L56" s="17">
        <f t="shared" si="5"/>
        <v>0</v>
      </c>
      <c r="M56" s="17">
        <f t="shared" si="5"/>
        <v>0</v>
      </c>
      <c r="N56" s="17">
        <f t="shared" si="5"/>
        <v>0</v>
      </c>
      <c r="O56" s="17">
        <f t="shared" si="5"/>
        <v>0</v>
      </c>
      <c r="P56" s="17">
        <f t="shared" si="5"/>
        <v>0</v>
      </c>
      <c r="Q56" s="17">
        <f t="shared" si="5"/>
        <v>0</v>
      </c>
      <c r="R56" s="17">
        <f t="shared" si="5"/>
        <v>0</v>
      </c>
      <c r="S56" s="17">
        <f t="shared" si="5"/>
        <v>0</v>
      </c>
      <c r="T56" s="17">
        <f t="shared" si="5"/>
        <v>0</v>
      </c>
      <c r="U56" s="17">
        <f t="shared" si="5"/>
        <v>0</v>
      </c>
      <c r="V56" s="17">
        <f t="shared" si="5"/>
        <v>0</v>
      </c>
      <c r="W56" s="17">
        <f t="shared" si="5"/>
        <v>0</v>
      </c>
      <c r="X56" s="17">
        <f t="shared" si="5"/>
        <v>0</v>
      </c>
      <c r="Y56" s="18">
        <f t="shared" si="4"/>
        <v>0</v>
      </c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</row>
    <row r="57" spans="1:35" ht="16.5" thickBot="1">
      <c r="A57" s="216"/>
      <c r="B57" s="19" t="s">
        <v>12</v>
      </c>
      <c r="C57" s="17">
        <f t="shared" si="5"/>
        <v>0</v>
      </c>
      <c r="D57" s="17">
        <f t="shared" si="5"/>
        <v>0</v>
      </c>
      <c r="E57" s="17">
        <f t="shared" si="5"/>
        <v>0</v>
      </c>
      <c r="F57" s="17">
        <f t="shared" si="5"/>
        <v>0</v>
      </c>
      <c r="G57" s="17">
        <f t="shared" si="5"/>
        <v>0</v>
      </c>
      <c r="H57" s="17">
        <f t="shared" si="5"/>
        <v>0</v>
      </c>
      <c r="I57" s="17">
        <f t="shared" si="5"/>
        <v>0</v>
      </c>
      <c r="J57" s="17">
        <f t="shared" si="5"/>
        <v>0</v>
      </c>
      <c r="K57" s="17">
        <f t="shared" si="5"/>
        <v>0</v>
      </c>
      <c r="L57" s="17">
        <f t="shared" si="5"/>
        <v>0</v>
      </c>
      <c r="M57" s="17">
        <f t="shared" si="5"/>
        <v>0</v>
      </c>
      <c r="N57" s="17">
        <f t="shared" si="5"/>
        <v>0</v>
      </c>
      <c r="O57" s="17">
        <f t="shared" si="5"/>
        <v>0</v>
      </c>
      <c r="P57" s="17">
        <f t="shared" si="5"/>
        <v>0</v>
      </c>
      <c r="Q57" s="17">
        <f t="shared" si="5"/>
        <v>0</v>
      </c>
      <c r="R57" s="17">
        <f t="shared" si="5"/>
        <v>0</v>
      </c>
      <c r="S57" s="17">
        <f t="shared" si="5"/>
        <v>0</v>
      </c>
      <c r="T57" s="17">
        <f t="shared" si="5"/>
        <v>0</v>
      </c>
      <c r="U57" s="17">
        <f t="shared" si="5"/>
        <v>0</v>
      </c>
      <c r="V57" s="17">
        <f t="shared" si="5"/>
        <v>0</v>
      </c>
      <c r="W57" s="17">
        <f t="shared" si="5"/>
        <v>0</v>
      </c>
      <c r="X57" s="17">
        <f t="shared" si="5"/>
        <v>0</v>
      </c>
      <c r="Y57" s="18">
        <f t="shared" si="4"/>
        <v>0</v>
      </c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</row>
    <row r="58" spans="1:35" ht="16.5" thickBot="1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</row>
    <row r="59" spans="1:35" ht="31.5" customHeight="1" thickBot="1">
      <c r="A59" s="217" t="s">
        <v>83</v>
      </c>
      <c r="B59" s="218"/>
      <c r="C59" s="218"/>
      <c r="D59" s="218"/>
      <c r="E59" s="218"/>
      <c r="F59" s="218"/>
      <c r="G59" s="218"/>
      <c r="H59" s="218"/>
      <c r="I59" s="218"/>
      <c r="J59" s="218"/>
      <c r="K59" s="219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</row>
    <row r="60" spans="1:35" ht="105" customHeight="1">
      <c r="A60" s="3" t="s">
        <v>2</v>
      </c>
      <c r="B60" s="22" t="s">
        <v>84</v>
      </c>
      <c r="C60" s="22" t="s">
        <v>85</v>
      </c>
      <c r="D60" s="22" t="s">
        <v>86</v>
      </c>
      <c r="E60" s="105" t="s">
        <v>87</v>
      </c>
      <c r="F60" s="22" t="s">
        <v>88</v>
      </c>
      <c r="G60" s="22" t="s">
        <v>89</v>
      </c>
      <c r="H60" s="22" t="s">
        <v>90</v>
      </c>
      <c r="I60" s="22" t="s">
        <v>91</v>
      </c>
      <c r="J60" s="22" t="s">
        <v>92</v>
      </c>
      <c r="K60" s="23" t="s">
        <v>93</v>
      </c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</row>
    <row r="61" spans="1:35" ht="32.25" customHeight="1">
      <c r="A61" s="215" t="s">
        <v>5</v>
      </c>
      <c r="B61" s="17" t="s">
        <v>74</v>
      </c>
      <c r="C61" s="158"/>
      <c r="D61" s="158"/>
      <c r="E61" s="158"/>
      <c r="F61" s="158"/>
      <c r="G61" s="158"/>
      <c r="H61" s="158"/>
      <c r="I61" s="158"/>
      <c r="J61" s="158"/>
      <c r="K61" s="158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</row>
    <row r="62" spans="1:35" ht="41.25" customHeight="1">
      <c r="A62" s="188"/>
      <c r="B62" s="17" t="s">
        <v>94</v>
      </c>
      <c r="C62" s="158"/>
      <c r="D62" s="158"/>
      <c r="E62" s="158"/>
      <c r="F62" s="164"/>
      <c r="G62" s="164"/>
      <c r="H62" s="158"/>
      <c r="I62" s="164"/>
      <c r="J62" s="158"/>
      <c r="K62" s="158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</row>
    <row r="63" spans="1:35" ht="32.25" customHeight="1">
      <c r="A63" s="189"/>
      <c r="B63" s="17" t="s">
        <v>95</v>
      </c>
      <c r="C63" s="158"/>
      <c r="D63" s="158"/>
      <c r="E63" s="158"/>
      <c r="F63" s="165"/>
      <c r="G63" s="165"/>
      <c r="H63" s="158"/>
      <c r="I63" s="165"/>
      <c r="J63" s="158"/>
      <c r="K63" s="158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</row>
    <row r="64" spans="1:35">
      <c r="A64" s="215" t="s">
        <v>6</v>
      </c>
      <c r="B64" s="17" t="s">
        <v>74</v>
      </c>
      <c r="C64" s="158"/>
      <c r="D64" s="158"/>
      <c r="E64" s="158"/>
      <c r="F64" s="158"/>
      <c r="G64" s="158"/>
      <c r="H64" s="158"/>
      <c r="I64" s="158"/>
      <c r="J64" s="158"/>
      <c r="K64" s="158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</row>
    <row r="65" spans="1:35" ht="42.75" customHeight="1">
      <c r="A65" s="188"/>
      <c r="B65" s="17" t="s">
        <v>94</v>
      </c>
      <c r="C65" s="158"/>
      <c r="D65" s="158"/>
      <c r="E65" s="158"/>
      <c r="F65" s="165"/>
      <c r="G65" s="165"/>
      <c r="H65" s="158"/>
      <c r="I65" s="165"/>
      <c r="J65" s="158"/>
      <c r="K65" s="158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</row>
    <row r="66" spans="1:35" ht="37.9" customHeight="1" thickBot="1">
      <c r="A66" s="216"/>
      <c r="B66" s="19" t="s">
        <v>95</v>
      </c>
      <c r="C66" s="158"/>
      <c r="D66" s="158"/>
      <c r="E66" s="158"/>
      <c r="F66" s="166"/>
      <c r="G66" s="166"/>
      <c r="H66" s="158"/>
      <c r="I66" s="166"/>
      <c r="J66" s="158"/>
      <c r="K66" s="158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</row>
    <row r="67" spans="1:3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</row>
    <row r="68" spans="1:35" ht="16.5" thickBot="1">
      <c r="A68" s="234" t="s">
        <v>96</v>
      </c>
      <c r="B68" s="235"/>
      <c r="C68" s="235"/>
      <c r="D68" s="235"/>
      <c r="E68" s="235"/>
      <c r="F68" s="235"/>
      <c r="G68" s="235"/>
      <c r="H68" s="235"/>
      <c r="I68" s="235"/>
      <c r="J68" s="235"/>
      <c r="K68" s="235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</row>
    <row r="69" spans="1:35" ht="32.25" thickBot="1">
      <c r="A69" s="152" t="s">
        <v>2</v>
      </c>
      <c r="B69" s="153" t="s">
        <v>97</v>
      </c>
      <c r="C69" s="26" t="s">
        <v>38</v>
      </c>
      <c r="D69" s="27" t="s">
        <v>39</v>
      </c>
      <c r="E69" s="27" t="s">
        <v>40</v>
      </c>
      <c r="F69" s="27" t="s">
        <v>41</v>
      </c>
      <c r="G69" s="27" t="s">
        <v>98</v>
      </c>
      <c r="H69" s="27" t="s">
        <v>43</v>
      </c>
      <c r="I69" s="27" t="s">
        <v>44</v>
      </c>
      <c r="J69" s="28" t="s">
        <v>45</v>
      </c>
      <c r="K69" s="28" t="s">
        <v>276</v>
      </c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</row>
    <row r="70" spans="1:35" ht="28.5" customHeight="1">
      <c r="A70" s="236" t="s">
        <v>5</v>
      </c>
      <c r="B70" s="29" t="s">
        <v>99</v>
      </c>
      <c r="C70" s="158"/>
      <c r="D70" s="158"/>
      <c r="E70" s="158"/>
      <c r="F70" s="158"/>
      <c r="G70" s="158"/>
      <c r="H70" s="158"/>
      <c r="I70" s="158"/>
      <c r="J70" s="158"/>
      <c r="K70" s="158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</row>
    <row r="71" spans="1:35" ht="31.5">
      <c r="A71" s="237"/>
      <c r="B71" s="30" t="s">
        <v>100</v>
      </c>
      <c r="C71" s="158"/>
      <c r="D71" s="158"/>
      <c r="E71" s="158"/>
      <c r="F71" s="158"/>
      <c r="G71" s="158"/>
      <c r="H71" s="158"/>
      <c r="I71" s="158"/>
      <c r="J71" s="158"/>
      <c r="K71" s="158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</row>
    <row r="72" spans="1:35" ht="31.5">
      <c r="A72" s="237"/>
      <c r="B72" s="30" t="s">
        <v>101</v>
      </c>
      <c r="C72" s="158"/>
      <c r="D72" s="158"/>
      <c r="E72" s="158"/>
      <c r="F72" s="158"/>
      <c r="G72" s="158"/>
      <c r="H72" s="158"/>
      <c r="I72" s="158"/>
      <c r="J72" s="158"/>
      <c r="K72" s="158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</row>
    <row r="73" spans="1:35" ht="31.5">
      <c r="A73" s="237"/>
      <c r="B73" s="30" t="s">
        <v>102</v>
      </c>
      <c r="C73" s="158"/>
      <c r="D73" s="158"/>
      <c r="E73" s="158"/>
      <c r="F73" s="158"/>
      <c r="G73" s="158"/>
      <c r="H73" s="158"/>
      <c r="I73" s="158"/>
      <c r="J73" s="158"/>
      <c r="K73" s="158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</row>
    <row r="74" spans="1:35" ht="30" customHeight="1" thickBot="1">
      <c r="A74" s="238"/>
      <c r="B74" s="31" t="s">
        <v>93</v>
      </c>
      <c r="C74" s="158"/>
      <c r="D74" s="158"/>
      <c r="E74" s="158"/>
      <c r="F74" s="158"/>
      <c r="G74" s="158"/>
      <c r="H74" s="158"/>
      <c r="I74" s="158"/>
      <c r="J74" s="158"/>
      <c r="K74" s="158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</row>
    <row r="75" spans="1:35" ht="31.5" customHeight="1">
      <c r="A75" s="236" t="s">
        <v>6</v>
      </c>
      <c r="B75" s="32" t="s">
        <v>99</v>
      </c>
      <c r="C75" s="158"/>
      <c r="D75" s="158"/>
      <c r="E75" s="158"/>
      <c r="F75" s="158"/>
      <c r="G75" s="158"/>
      <c r="H75" s="158"/>
      <c r="I75" s="158"/>
      <c r="J75" s="158"/>
      <c r="K75" s="158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</row>
    <row r="76" spans="1:35" ht="31.5">
      <c r="A76" s="237"/>
      <c r="B76" s="30" t="s">
        <v>100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</row>
    <row r="77" spans="1:35" ht="31.5">
      <c r="A77" s="237"/>
      <c r="B77" s="30" t="s">
        <v>101</v>
      </c>
      <c r="C77" s="158"/>
      <c r="D77" s="158"/>
      <c r="E77" s="158"/>
      <c r="F77" s="158"/>
      <c r="G77" s="158"/>
      <c r="H77" s="158"/>
      <c r="I77" s="158"/>
      <c r="J77" s="158"/>
      <c r="K77" s="158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</row>
    <row r="78" spans="1:35" ht="31.5">
      <c r="A78" s="237"/>
      <c r="B78" s="30" t="s">
        <v>102</v>
      </c>
      <c r="C78" s="158"/>
      <c r="D78" s="158"/>
      <c r="E78" s="158"/>
      <c r="F78" s="158"/>
      <c r="G78" s="158"/>
      <c r="H78" s="158"/>
      <c r="I78" s="158"/>
      <c r="J78" s="158"/>
      <c r="K78" s="158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</row>
    <row r="79" spans="1:35" ht="33.75" customHeight="1" thickBot="1">
      <c r="A79" s="238"/>
      <c r="B79" s="31" t="s">
        <v>93</v>
      </c>
      <c r="C79" s="158"/>
      <c r="D79" s="158"/>
      <c r="E79" s="158"/>
      <c r="F79" s="158"/>
      <c r="G79" s="158"/>
      <c r="H79" s="158"/>
      <c r="I79" s="158"/>
      <c r="J79" s="158"/>
      <c r="K79" s="158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</row>
    <row r="80" spans="1:35" ht="16.5" thickBot="1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</row>
    <row r="81" spans="1:35" ht="24.95" customHeight="1">
      <c r="A81" s="239" t="s">
        <v>219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1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</row>
    <row r="82" spans="1:35" ht="24.95" customHeight="1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4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</row>
    <row r="83" spans="1:35" ht="24.95" customHeight="1" thickBot="1">
      <c r="A83" s="245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  <c r="N83" s="247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</row>
    <row r="84" spans="1:35" ht="24.9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</row>
    <row r="85" spans="1:35">
      <c r="A85" s="228" t="s">
        <v>103</v>
      </c>
      <c r="B85" s="229"/>
      <c r="C85" s="229"/>
      <c r="D85" s="229"/>
      <c r="E85" s="230"/>
      <c r="F85" s="145">
        <f>(E38+D38)-SUM(F38:K38)</f>
        <v>0</v>
      </c>
      <c r="G85" s="146"/>
      <c r="H85" s="231" t="s">
        <v>104</v>
      </c>
      <c r="I85" s="232"/>
      <c r="J85" s="232"/>
      <c r="K85" s="232"/>
      <c r="L85" s="233"/>
      <c r="M85" s="145">
        <f>(C52+C53)-SUM(C61:K61)</f>
        <v>0</v>
      </c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</row>
    <row r="86" spans="1:35">
      <c r="A86" s="228" t="s">
        <v>105</v>
      </c>
      <c r="B86" s="229"/>
      <c r="C86" s="229"/>
      <c r="D86" s="229"/>
      <c r="E86" s="230"/>
      <c r="F86" s="145">
        <f>(E39+D39)-SUM(F39:K39)</f>
        <v>0</v>
      </c>
      <c r="G86" s="146"/>
      <c r="H86" s="231" t="s">
        <v>106</v>
      </c>
      <c r="I86" s="232"/>
      <c r="J86" s="232"/>
      <c r="K86" s="232"/>
      <c r="L86" s="233"/>
      <c r="M86" s="145">
        <f>(C54+C55)-SUM(C64:K64)</f>
        <v>0</v>
      </c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</row>
    <row r="87" spans="1:35">
      <c r="A87" s="228" t="s">
        <v>107</v>
      </c>
      <c r="B87" s="229"/>
      <c r="C87" s="229"/>
      <c r="D87" s="229"/>
      <c r="E87" s="230"/>
      <c r="F87" s="145">
        <f>(E38+D38)-SUM(L38:T38)</f>
        <v>0</v>
      </c>
      <c r="G87" s="146"/>
      <c r="H87" s="231" t="s">
        <v>108</v>
      </c>
      <c r="I87" s="232"/>
      <c r="J87" s="232"/>
      <c r="K87" s="232"/>
      <c r="L87" s="233"/>
      <c r="M87" s="145">
        <f>(D52+D53)-SUM(C62:K62)</f>
        <v>0</v>
      </c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</row>
    <row r="88" spans="1:35">
      <c r="A88" s="228" t="s">
        <v>109</v>
      </c>
      <c r="B88" s="229"/>
      <c r="C88" s="229"/>
      <c r="D88" s="229"/>
      <c r="E88" s="230"/>
      <c r="F88" s="145">
        <f>(E39+D39)-SUM(L39:T39)</f>
        <v>0</v>
      </c>
      <c r="G88" s="146"/>
      <c r="H88" s="231" t="s">
        <v>110</v>
      </c>
      <c r="I88" s="232"/>
      <c r="J88" s="232"/>
      <c r="K88" s="232"/>
      <c r="L88" s="233"/>
      <c r="M88" s="145">
        <f>(D54+D55)-SUM(C65:K65)</f>
        <v>0</v>
      </c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</row>
    <row r="89" spans="1:35">
      <c r="A89" s="228" t="s">
        <v>111</v>
      </c>
      <c r="B89" s="229"/>
      <c r="C89" s="229"/>
      <c r="D89" s="229"/>
      <c r="E89" s="230"/>
      <c r="F89" s="145">
        <f>(E38+D38)-(B44+D44+F44+H44+J44+L44+N44+P44+R44+U44+W44+Y44)</f>
        <v>0</v>
      </c>
      <c r="G89" s="146"/>
      <c r="H89" s="231" t="s">
        <v>112</v>
      </c>
      <c r="I89" s="232"/>
      <c r="J89" s="232"/>
      <c r="K89" s="232"/>
      <c r="L89" s="233"/>
      <c r="M89" s="145">
        <f>(E52+E53)-SUM(C63:K63)</f>
        <v>0</v>
      </c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</row>
    <row r="90" spans="1:35">
      <c r="A90" s="228" t="s">
        <v>113</v>
      </c>
      <c r="B90" s="229"/>
      <c r="C90" s="229"/>
      <c r="D90" s="229"/>
      <c r="E90" s="230"/>
      <c r="F90" s="145">
        <f>(E39+D39)-(C44+E44+G44+I44+K44+M44+O44+Q44+S44+V44+X44+Z44)</f>
        <v>0</v>
      </c>
      <c r="G90" s="146"/>
      <c r="H90" s="231" t="s">
        <v>114</v>
      </c>
      <c r="I90" s="232"/>
      <c r="J90" s="232"/>
      <c r="K90" s="232"/>
      <c r="L90" s="233"/>
      <c r="M90" s="145">
        <f>(E54+E55)-SUM(C66:K66)</f>
        <v>0</v>
      </c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</row>
    <row r="91" spans="1:35">
      <c r="A91" s="228" t="s">
        <v>115</v>
      </c>
      <c r="B91" s="229"/>
      <c r="C91" s="229"/>
      <c r="D91" s="229"/>
      <c r="E91" s="230"/>
      <c r="F91" s="145">
        <f>SUM(C52:D53)-(B45+D45+F45+H45+J45+L45+N45+P45+R45+U45+W45+Y45)</f>
        <v>0</v>
      </c>
      <c r="G91" s="146"/>
      <c r="H91" s="231" t="s">
        <v>171</v>
      </c>
      <c r="I91" s="232"/>
      <c r="J91" s="232"/>
      <c r="K91" s="232"/>
      <c r="L91" s="233"/>
      <c r="M91" s="145" t="str">
        <f>IF(D38=(F38+H38+J38),"درست","غلط")</f>
        <v>درست</v>
      </c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</row>
    <row r="92" spans="1:35">
      <c r="A92" s="228" t="s">
        <v>116</v>
      </c>
      <c r="B92" s="229"/>
      <c r="C92" s="229"/>
      <c r="D92" s="229"/>
      <c r="E92" s="230"/>
      <c r="F92" s="145">
        <f>SUM(C54:D55)-(C45+E45+G45+I45+K45+M45+O45+Q45+S45+V45+X45+Z45)</f>
        <v>0</v>
      </c>
      <c r="G92" s="146"/>
      <c r="H92" s="231" t="s">
        <v>172</v>
      </c>
      <c r="I92" s="232"/>
      <c r="J92" s="232"/>
      <c r="K92" s="232"/>
      <c r="L92" s="233"/>
      <c r="M92" s="145" t="str">
        <f>IF(D39=(F39+H39+J39),"درست","غلط")</f>
        <v>درست</v>
      </c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</row>
    <row r="93" spans="1:35">
      <c r="A93" s="228" t="s">
        <v>117</v>
      </c>
      <c r="B93" s="229"/>
      <c r="C93" s="229"/>
      <c r="D93" s="229"/>
      <c r="E93" s="230"/>
      <c r="F93" s="145">
        <f>(E52+E53)-(B46+D46+F46+H46+J46+L46+N46+P46+R46+U46+W46+Y46)</f>
        <v>0</v>
      </c>
      <c r="G93" s="146"/>
      <c r="H93" s="231" t="s">
        <v>173</v>
      </c>
      <c r="I93" s="232"/>
      <c r="J93" s="232"/>
      <c r="K93" s="232"/>
      <c r="L93" s="233"/>
      <c r="M93" s="145" t="str">
        <f>IF(E38=(G38+I38+K38),"درست","غلط")</f>
        <v>درست</v>
      </c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</row>
    <row r="94" spans="1:35">
      <c r="A94" s="228" t="s">
        <v>118</v>
      </c>
      <c r="B94" s="229"/>
      <c r="C94" s="229"/>
      <c r="D94" s="229"/>
      <c r="E94" s="230"/>
      <c r="F94" s="145">
        <f>(E55+E54)-(C46+E46+G46+I46+K46+M46+O46+Q46+S46+V46+X46+Z46)</f>
        <v>0</v>
      </c>
      <c r="G94" s="146"/>
      <c r="H94" s="231" t="s">
        <v>174</v>
      </c>
      <c r="I94" s="232"/>
      <c r="J94" s="232"/>
      <c r="K94" s="232"/>
      <c r="L94" s="233"/>
      <c r="M94" s="145" t="str">
        <f>IF(E39=(G39+I39+K39),"درست","غلط")</f>
        <v>درست</v>
      </c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</row>
    <row r="95" spans="1:35">
      <c r="A95" s="228" t="s">
        <v>119</v>
      </c>
      <c r="B95" s="229"/>
      <c r="C95" s="229"/>
      <c r="D95" s="229"/>
      <c r="E95" s="230"/>
      <c r="F95" s="145">
        <f>SUM(F52:X53)-(B47+D47+F47+H47+J47+L47+N47+P47+R47+U47+W47+Y47)</f>
        <v>0</v>
      </c>
      <c r="G95" s="146"/>
      <c r="H95" s="231" t="s">
        <v>175</v>
      </c>
      <c r="I95" s="232"/>
      <c r="J95" s="232"/>
      <c r="K95" s="232"/>
      <c r="L95" s="233"/>
      <c r="M95" s="145">
        <f>(U38+V38+W38+X38+X39+W39+V39+U39)-((D38+E38+E39+D39)+((B38+C38+C39+B39)-N102))</f>
        <v>0</v>
      </c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</row>
    <row r="96" spans="1:35">
      <c r="A96" s="228" t="s">
        <v>120</v>
      </c>
      <c r="B96" s="229"/>
      <c r="C96" s="229"/>
      <c r="D96" s="229"/>
      <c r="E96" s="230"/>
      <c r="F96" s="145">
        <f>SUM(F54:X55)-(C47+E47+G47+I47+K47+M47+O47+Q47+S47+V47+X47+Z47)</f>
        <v>0</v>
      </c>
      <c r="G96" s="146"/>
      <c r="H96" s="231" t="s">
        <v>272</v>
      </c>
      <c r="I96" s="232"/>
      <c r="J96" s="232"/>
      <c r="K96" s="232"/>
      <c r="L96" s="233"/>
      <c r="M96" s="145">
        <f>(Y38+Z38+Y39+Z39)- (U38+V38+W38+X38+U39+V39+W39+X39)</f>
        <v>0</v>
      </c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</row>
    <row r="97" spans="1:35">
      <c r="A97" s="146"/>
      <c r="B97" s="146"/>
      <c r="C97" s="146"/>
      <c r="D97" s="146"/>
      <c r="E97" s="146"/>
      <c r="F97" s="146"/>
      <c r="G97" s="146"/>
      <c r="H97" s="231" t="s">
        <v>266</v>
      </c>
      <c r="I97" s="232"/>
      <c r="J97" s="232"/>
      <c r="K97" s="232"/>
      <c r="L97" s="233"/>
      <c r="M97" s="145">
        <f>(Y38+Z38+Y39+Z39)-((D38+E38+E39+D39)+((B38+C38+C39+B39)-N102))</f>
        <v>0</v>
      </c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</row>
    <row r="98" spans="1:3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</row>
    <row r="99" spans="1:3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</row>
    <row r="100" spans="1:3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</row>
    <row r="101" spans="1:3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</row>
    <row r="102" spans="1:35">
      <c r="A102" s="248" t="s">
        <v>121</v>
      </c>
      <c r="B102" s="248"/>
      <c r="C102" s="248"/>
      <c r="D102" s="248"/>
      <c r="E102" s="248"/>
      <c r="F102" s="248"/>
      <c r="G102" s="140">
        <f>H32+I32</f>
        <v>0</v>
      </c>
      <c r="H102" s="249" t="s">
        <v>122</v>
      </c>
      <c r="I102" s="250"/>
      <c r="J102" s="250"/>
      <c r="K102" s="250"/>
      <c r="L102" s="250"/>
      <c r="M102" s="251"/>
      <c r="N102" s="33">
        <f>SUM(B38:E39)-SUM(U38:X39)</f>
        <v>0</v>
      </c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</row>
    <row r="103" spans="1:35">
      <c r="A103" s="252" t="s">
        <v>123</v>
      </c>
      <c r="B103" s="252"/>
      <c r="C103" s="252"/>
      <c r="D103" s="252"/>
      <c r="E103" s="252"/>
      <c r="F103" s="252"/>
      <c r="G103" s="132">
        <f>B4+B5</f>
        <v>0</v>
      </c>
      <c r="H103" s="249" t="s">
        <v>124</v>
      </c>
      <c r="I103" s="250"/>
      <c r="J103" s="250"/>
      <c r="K103" s="250"/>
      <c r="L103" s="250"/>
      <c r="M103" s="251"/>
      <c r="N103" s="34" t="e">
        <f>(SUM(B38:E39)-SUM(U38:X39))*100/SUM(U38:X39)</f>
        <v>#DIV/0!</v>
      </c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</row>
    <row r="104" spans="1:35">
      <c r="A104" s="252" t="s">
        <v>125</v>
      </c>
      <c r="B104" s="252"/>
      <c r="C104" s="252"/>
      <c r="D104" s="252"/>
      <c r="E104" s="252"/>
      <c r="F104" s="252"/>
      <c r="G104" s="131" t="e">
        <f>G102/G103</f>
        <v>#DIV/0!</v>
      </c>
      <c r="H104" s="253" t="s">
        <v>126</v>
      </c>
      <c r="I104" s="253"/>
      <c r="J104" s="253"/>
      <c r="K104" s="253"/>
      <c r="L104" s="253"/>
      <c r="M104" s="253"/>
      <c r="N104" s="34" t="e">
        <f>SUM(B38:C39)/SUM(B38:E39)%</f>
        <v>#DIV/0!</v>
      </c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</row>
    <row r="105" spans="1:35">
      <c r="A105" s="252" t="s">
        <v>127</v>
      </c>
      <c r="B105" s="252"/>
      <c r="C105" s="252"/>
      <c r="D105" s="252"/>
      <c r="E105" s="252"/>
      <c r="F105" s="252"/>
      <c r="G105" s="131" t="e">
        <f>(I11+H11+H10+I10)*100/G102</f>
        <v>#DIV/0!</v>
      </c>
      <c r="H105" s="249" t="s">
        <v>128</v>
      </c>
      <c r="I105" s="250"/>
      <c r="J105" s="250"/>
      <c r="K105" s="250"/>
      <c r="L105" s="250"/>
      <c r="M105" s="251"/>
      <c r="N105" s="35" t="e">
        <f>SUM(H38:I39)/SUM(F38:I39)%</f>
        <v>#DIV/0!</v>
      </c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</row>
    <row r="106" spans="1:35">
      <c r="A106" s="252" t="s">
        <v>129</v>
      </c>
      <c r="B106" s="252"/>
      <c r="C106" s="252"/>
      <c r="D106" s="252"/>
      <c r="E106" s="252"/>
      <c r="F106" s="252"/>
      <c r="G106" s="131" t="e">
        <f>(SUM(H10:J12))*100/G102</f>
        <v>#DIV/0!</v>
      </c>
      <c r="H106" s="253" t="s">
        <v>130</v>
      </c>
      <c r="I106" s="253"/>
      <c r="J106" s="253"/>
      <c r="K106" s="253"/>
      <c r="L106" s="253"/>
      <c r="M106" s="253"/>
      <c r="N106" s="35" t="e">
        <f>SUM(F38:G39)/SUM(F38:I39)%</f>
        <v>#DIV/0!</v>
      </c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</row>
    <row r="107" spans="1:35">
      <c r="A107" s="252" t="s">
        <v>131</v>
      </c>
      <c r="B107" s="252"/>
      <c r="C107" s="252"/>
      <c r="D107" s="252"/>
      <c r="E107" s="252"/>
      <c r="F107" s="252"/>
      <c r="G107" s="131" t="e">
        <f>(H10+I10+H11+I11+H12+I12+H13+I13+H14+I14+H15+I15)*100/G102</f>
        <v>#DIV/0!</v>
      </c>
      <c r="H107" s="253" t="s">
        <v>132</v>
      </c>
      <c r="I107" s="253"/>
      <c r="J107" s="253"/>
      <c r="K107" s="253"/>
      <c r="L107" s="253"/>
      <c r="M107" s="253"/>
      <c r="N107" s="34" t="e">
        <f>SUM(F38:I39)/SUM(D38:E39)%</f>
        <v>#DIV/0!</v>
      </c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</row>
    <row r="108" spans="1:35">
      <c r="A108" s="252" t="s">
        <v>133</v>
      </c>
      <c r="B108" s="252"/>
      <c r="C108" s="252"/>
      <c r="D108" s="252"/>
      <c r="E108" s="252"/>
      <c r="F108" s="252"/>
      <c r="G108" s="131" t="e">
        <f>(H16+H17+H18+H19+H20+H21+H22+H23+H24+H25+H26+I26+I25+I24+I23+I22+I21+I20+I19+I18+I17+I16)*100/G102</f>
        <v>#DIV/0!</v>
      </c>
      <c r="H108" s="253" t="s">
        <v>134</v>
      </c>
      <c r="I108" s="253"/>
      <c r="J108" s="253"/>
      <c r="K108" s="253"/>
      <c r="L108" s="253"/>
      <c r="M108" s="253"/>
      <c r="N108" s="34" t="e">
        <f>SUM(U38:U39)*100/SUM(U38:X39)</f>
        <v>#DIV/0!</v>
      </c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</row>
    <row r="109" spans="1:35">
      <c r="A109" s="252" t="s">
        <v>135</v>
      </c>
      <c r="B109" s="252"/>
      <c r="C109" s="252"/>
      <c r="D109" s="252"/>
      <c r="E109" s="252"/>
      <c r="F109" s="252"/>
      <c r="G109" s="131" t="e">
        <f>SUM(H27:I31)*100/G102</f>
        <v>#DIV/0!</v>
      </c>
      <c r="H109" s="253" t="s">
        <v>136</v>
      </c>
      <c r="I109" s="253"/>
      <c r="J109" s="253"/>
      <c r="K109" s="253"/>
      <c r="L109" s="253"/>
      <c r="M109" s="253"/>
      <c r="N109" s="34" t="e">
        <f>SUM(X38:X39)*100/SUM(U38:X39)</f>
        <v>#DIV/0!</v>
      </c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</row>
    <row r="110" spans="1:35" ht="16.5" thickBot="1">
      <c r="A110" s="252" t="s">
        <v>137</v>
      </c>
      <c r="B110" s="252"/>
      <c r="C110" s="252"/>
      <c r="D110" s="252"/>
      <c r="E110" s="252"/>
      <c r="F110" s="252"/>
      <c r="G110" s="131" t="e">
        <f>(G109+G107)*100/G108</f>
        <v>#DIV/0!</v>
      </c>
      <c r="H110" s="258" t="s">
        <v>138</v>
      </c>
      <c r="I110" s="258"/>
      <c r="J110" s="258"/>
      <c r="K110" s="258"/>
      <c r="L110" s="258"/>
      <c r="M110" s="258"/>
      <c r="N110" s="36" t="e">
        <f>(C4+C5)*100/(B4+B5)</f>
        <v>#DIV/0!</v>
      </c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</row>
    <row r="111" spans="1:35">
      <c r="A111" s="252" t="s">
        <v>139</v>
      </c>
      <c r="B111" s="252"/>
      <c r="C111" s="252"/>
      <c r="D111" s="252"/>
      <c r="E111" s="252"/>
      <c r="F111" s="252"/>
      <c r="G111" s="131" t="e">
        <f t="shared" ref="G111:G120" si="6">J15*100/I15</f>
        <v>#DIV/0!</v>
      </c>
      <c r="H111" s="254" t="s">
        <v>140</v>
      </c>
      <c r="I111" s="255"/>
      <c r="J111" s="255"/>
      <c r="K111" s="255"/>
      <c r="L111" s="255"/>
      <c r="M111" s="255"/>
      <c r="N111" s="279" t="s">
        <v>204</v>
      </c>
      <c r="O111" s="172" t="s">
        <v>11</v>
      </c>
      <c r="P111" s="172" t="s">
        <v>12</v>
      </c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</row>
    <row r="112" spans="1:35">
      <c r="A112" s="252" t="s">
        <v>267</v>
      </c>
      <c r="B112" s="252"/>
      <c r="C112" s="252"/>
      <c r="D112" s="252"/>
      <c r="E112" s="252"/>
      <c r="F112" s="252"/>
      <c r="G112" s="131" t="e">
        <f t="shared" si="6"/>
        <v>#DIV/0!</v>
      </c>
      <c r="H112" s="256"/>
      <c r="I112" s="257"/>
      <c r="J112" s="257"/>
      <c r="K112" s="257"/>
      <c r="L112" s="257"/>
      <c r="M112" s="257"/>
      <c r="N112" s="280"/>
      <c r="O112" s="173"/>
      <c r="P112" s="173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</row>
    <row r="113" spans="1:35">
      <c r="A113" s="252" t="s">
        <v>268</v>
      </c>
      <c r="B113" s="252"/>
      <c r="C113" s="252"/>
      <c r="D113" s="252"/>
      <c r="E113" s="252"/>
      <c r="F113" s="252"/>
      <c r="G113" s="131" t="e">
        <f t="shared" si="6"/>
        <v>#DIV/0!</v>
      </c>
      <c r="H113" s="259" t="s">
        <v>141</v>
      </c>
      <c r="I113" s="259"/>
      <c r="J113" s="259"/>
      <c r="K113" s="259"/>
      <c r="L113" s="259"/>
      <c r="M113" s="259"/>
      <c r="N113" s="133" t="e">
        <f>SUM(Y56:Y57)/SUM(H32:I32)*1000</f>
        <v>#DIV/0!</v>
      </c>
      <c r="O113" s="131" t="e">
        <f>(Y56/H32)*1000</f>
        <v>#DIV/0!</v>
      </c>
      <c r="P113" s="131" t="e">
        <f>Y57/I32*1000</f>
        <v>#DIV/0!</v>
      </c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</row>
    <row r="114" spans="1:35">
      <c r="A114" s="252" t="s">
        <v>142</v>
      </c>
      <c r="B114" s="252"/>
      <c r="C114" s="252"/>
      <c r="D114" s="252"/>
      <c r="E114" s="252"/>
      <c r="F114" s="252"/>
      <c r="G114" s="131" t="e">
        <f t="shared" si="6"/>
        <v>#DIV/0!</v>
      </c>
      <c r="H114" s="252" t="s">
        <v>143</v>
      </c>
      <c r="I114" s="252"/>
      <c r="J114" s="252"/>
      <c r="K114" s="252"/>
      <c r="L114" s="252"/>
      <c r="M114" s="252"/>
      <c r="N114" s="134" t="e">
        <f>(C56+C57)*1000/SUM(D38:E39)</f>
        <v>#DIV/0!</v>
      </c>
      <c r="O114" s="131" t="e">
        <f>C56/SUM(D38:D39)*1000</f>
        <v>#DIV/0!</v>
      </c>
      <c r="P114" s="131" t="e">
        <f>C57/SUM(E38:E39)*1000</f>
        <v>#DIV/0!</v>
      </c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</row>
    <row r="115" spans="1:35">
      <c r="A115" s="252" t="s">
        <v>144</v>
      </c>
      <c r="B115" s="252"/>
      <c r="C115" s="252"/>
      <c r="D115" s="252"/>
      <c r="E115" s="252"/>
      <c r="F115" s="252"/>
      <c r="G115" s="131" t="e">
        <f t="shared" si="6"/>
        <v>#DIV/0!</v>
      </c>
      <c r="H115" s="252" t="s">
        <v>145</v>
      </c>
      <c r="I115" s="252"/>
      <c r="J115" s="252"/>
      <c r="K115" s="252"/>
      <c r="L115" s="252"/>
      <c r="M115" s="252"/>
      <c r="N115" s="134" t="e">
        <f>SUM(C56:D57)*1000/SUM(D38:E39)</f>
        <v>#DIV/0!</v>
      </c>
      <c r="O115" s="131" t="e">
        <f>SUM(C56:D56)/SUM(D38:D39)*1000</f>
        <v>#DIV/0!</v>
      </c>
      <c r="P115" s="131" t="e">
        <f>SUM(C57:D57)/SUM(E38:E39)*1000</f>
        <v>#DIV/0!</v>
      </c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</row>
    <row r="116" spans="1:35">
      <c r="A116" s="252" t="s">
        <v>146</v>
      </c>
      <c r="B116" s="252"/>
      <c r="C116" s="252"/>
      <c r="D116" s="252"/>
      <c r="E116" s="252"/>
      <c r="F116" s="252"/>
      <c r="G116" s="131" t="e">
        <f t="shared" si="6"/>
        <v>#DIV/0!</v>
      </c>
      <c r="H116" s="252" t="s">
        <v>147</v>
      </c>
      <c r="I116" s="252"/>
      <c r="J116" s="252"/>
      <c r="K116" s="252"/>
      <c r="L116" s="252"/>
      <c r="M116" s="252"/>
      <c r="N116" s="134" t="e">
        <f>SUM(C56:E57)*1000/SUM(D38:E39)</f>
        <v>#DIV/0!</v>
      </c>
      <c r="O116" s="131" t="e">
        <f>SUM(C56:E56)/SUM(D38:D39)*1000</f>
        <v>#DIV/0!</v>
      </c>
      <c r="P116" s="131" t="e">
        <f>SUM(C57:E57)/SUM(E38:E39)*1000</f>
        <v>#DIV/0!</v>
      </c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</row>
    <row r="117" spans="1:35">
      <c r="A117" s="252" t="s">
        <v>148</v>
      </c>
      <c r="B117" s="252"/>
      <c r="C117" s="252"/>
      <c r="D117" s="252"/>
      <c r="E117" s="252"/>
      <c r="F117" s="252"/>
      <c r="G117" s="131" t="e">
        <f t="shared" si="6"/>
        <v>#DIV/0!</v>
      </c>
      <c r="H117" s="252" t="s">
        <v>149</v>
      </c>
      <c r="I117" s="252"/>
      <c r="J117" s="252"/>
      <c r="K117" s="252"/>
      <c r="L117" s="252"/>
      <c r="M117" s="252"/>
      <c r="N117" s="134" t="e">
        <f>SUM(C56:E57)*1000/SUM(H10:I12)</f>
        <v>#DIV/0!</v>
      </c>
      <c r="O117" s="131" t="e">
        <f>SUM(C56:E56)/SUM(H10:H12)*1000</f>
        <v>#DIV/0!</v>
      </c>
      <c r="P117" s="131" t="e">
        <f>SUM(C57:E57)/SUM(I10:I12)*1000</f>
        <v>#DIV/0!</v>
      </c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</row>
    <row r="118" spans="1:35" ht="16.5" thickBot="1">
      <c r="A118" s="252" t="s">
        <v>150</v>
      </c>
      <c r="B118" s="252"/>
      <c r="C118" s="252"/>
      <c r="D118" s="252"/>
      <c r="E118" s="252"/>
      <c r="F118" s="252"/>
      <c r="G118" s="131" t="e">
        <f t="shared" si="6"/>
        <v>#DIV/0!</v>
      </c>
      <c r="H118" s="262" t="s">
        <v>151</v>
      </c>
      <c r="I118" s="262"/>
      <c r="J118" s="262"/>
      <c r="K118" s="262"/>
      <c r="L118" s="262"/>
      <c r="M118" s="262"/>
      <c r="N118" s="37" t="e">
        <f>SUM(C70:K79)*100000/SUM(D38:E39)</f>
        <v>#DIV/0!</v>
      </c>
      <c r="O118" s="50"/>
      <c r="P118" s="50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</row>
    <row r="119" spans="1:35">
      <c r="A119" s="252" t="s">
        <v>152</v>
      </c>
      <c r="B119" s="252"/>
      <c r="C119" s="252"/>
      <c r="D119" s="252"/>
      <c r="E119" s="252"/>
      <c r="F119" s="252"/>
      <c r="G119" s="131" t="e">
        <f t="shared" si="6"/>
        <v>#DIV/0!</v>
      </c>
      <c r="H119" s="260" t="s">
        <v>153</v>
      </c>
      <c r="I119" s="260"/>
      <c r="J119" s="260"/>
      <c r="K119" s="260"/>
      <c r="L119" s="260"/>
      <c r="M119" s="260"/>
      <c r="N119" s="260"/>
      <c r="O119" s="260"/>
      <c r="P119" s="260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</row>
    <row r="120" spans="1:35">
      <c r="A120" s="252" t="s">
        <v>285</v>
      </c>
      <c r="B120" s="252"/>
      <c r="C120" s="252"/>
      <c r="D120" s="252"/>
      <c r="E120" s="252"/>
      <c r="F120" s="252"/>
      <c r="G120" s="131" t="e">
        <f t="shared" si="6"/>
        <v>#DIV/0!</v>
      </c>
      <c r="H120" s="261"/>
      <c r="I120" s="261"/>
      <c r="J120" s="261"/>
      <c r="K120" s="261"/>
      <c r="L120" s="261"/>
      <c r="M120" s="261"/>
      <c r="N120" s="261"/>
      <c r="O120" s="261"/>
      <c r="P120" s="261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</row>
    <row r="121" spans="1:35">
      <c r="A121" s="252" t="s">
        <v>278</v>
      </c>
      <c r="B121" s="252"/>
      <c r="C121" s="252"/>
      <c r="D121" s="252"/>
      <c r="E121" s="252"/>
      <c r="F121" s="252"/>
      <c r="G121" s="131" t="e">
        <f>SUM(J15:J24)*100/SUM(I15:I24)</f>
        <v>#DIV/0!</v>
      </c>
      <c r="H121" s="259" t="s">
        <v>85</v>
      </c>
      <c r="I121" s="259"/>
      <c r="J121" s="259"/>
      <c r="K121" s="259"/>
      <c r="L121" s="259"/>
      <c r="M121" s="259"/>
      <c r="N121" s="133" t="e">
        <f>SUM(C$61:C$66)*1000/SUM($H$10:$I$12)</f>
        <v>#DIV/0!</v>
      </c>
      <c r="O121" s="51"/>
      <c r="P121" s="51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</row>
    <row r="122" spans="1:35">
      <c r="A122" s="252" t="s">
        <v>277</v>
      </c>
      <c r="B122" s="252"/>
      <c r="C122" s="252"/>
      <c r="D122" s="252"/>
      <c r="E122" s="252"/>
      <c r="F122" s="252"/>
      <c r="G122" s="131" t="e">
        <f>SUM(J16:J24)*100/SUM(I16:I24)</f>
        <v>#DIV/0!</v>
      </c>
      <c r="H122" s="252" t="s">
        <v>86</v>
      </c>
      <c r="I122" s="252"/>
      <c r="J122" s="252"/>
      <c r="K122" s="252"/>
      <c r="L122" s="252"/>
      <c r="M122" s="252"/>
      <c r="N122" s="133" t="e">
        <f>SUM(D$61:D$66)*1000/SUM($H$10:$I$12)</f>
        <v>#DIV/0!</v>
      </c>
      <c r="O122" s="48"/>
      <c r="P122" s="48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</row>
    <row r="123" spans="1:35">
      <c r="A123" s="252" t="s">
        <v>154</v>
      </c>
      <c r="B123" s="252"/>
      <c r="C123" s="252"/>
      <c r="D123" s="252"/>
      <c r="E123" s="252"/>
      <c r="F123" s="252"/>
      <c r="G123" s="131" t="e">
        <f>SUM(D38:E39)/SUM(H32:I32)*1000</f>
        <v>#DIV/0!</v>
      </c>
      <c r="H123" s="252" t="s">
        <v>155</v>
      </c>
      <c r="I123" s="252"/>
      <c r="J123" s="252"/>
      <c r="K123" s="252"/>
      <c r="L123" s="252"/>
      <c r="M123" s="252"/>
      <c r="N123" s="133" t="e">
        <f>SUM(E$61:E$66)*1000/SUM($H$10:$I$12)</f>
        <v>#DIV/0!</v>
      </c>
      <c r="O123" s="48"/>
      <c r="P123" s="48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</row>
    <row r="124" spans="1:35">
      <c r="A124" s="266" t="s">
        <v>156</v>
      </c>
      <c r="B124" s="266"/>
      <c r="C124" s="266"/>
      <c r="D124" s="266"/>
      <c r="E124" s="266"/>
      <c r="F124" s="266"/>
      <c r="G124" s="147" t="e">
        <f>(D38+E38+E39+D39)*1000/SUM(I15:I24)</f>
        <v>#DIV/0!</v>
      </c>
      <c r="H124" s="252" t="s">
        <v>157</v>
      </c>
      <c r="I124" s="252"/>
      <c r="J124" s="252"/>
      <c r="K124" s="252"/>
      <c r="L124" s="252"/>
      <c r="M124" s="252"/>
      <c r="N124" s="133" t="e">
        <f>SUM(F$61:F$66)*1000/SUM($H$10:$I$12)</f>
        <v>#DIV/0!</v>
      </c>
      <c r="O124" s="48"/>
      <c r="P124" s="48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</row>
    <row r="125" spans="1:35">
      <c r="A125" s="252" t="s">
        <v>158</v>
      </c>
      <c r="B125" s="252"/>
      <c r="C125" s="252"/>
      <c r="D125" s="252"/>
      <c r="E125" s="252"/>
      <c r="F125" s="252"/>
      <c r="G125" s="131" t="e">
        <f>(L38+L39)*1000/I15</f>
        <v>#DIV/0!</v>
      </c>
      <c r="H125" s="252" t="s">
        <v>89</v>
      </c>
      <c r="I125" s="252"/>
      <c r="J125" s="252"/>
      <c r="K125" s="252"/>
      <c r="L125" s="252"/>
      <c r="M125" s="252"/>
      <c r="N125" s="133" t="e">
        <f>SUM(G$61:G$66)*1000/SUM($H$10:$I$12)</f>
        <v>#DIV/0!</v>
      </c>
      <c r="O125" s="48"/>
      <c r="P125" s="48"/>
      <c r="Q125" s="57"/>
      <c r="R125" s="57"/>
      <c r="S125" s="57"/>
      <c r="T125" s="57"/>
      <c r="U125" s="57"/>
      <c r="V125" s="55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</row>
    <row r="126" spans="1:35">
      <c r="A126" s="252" t="s">
        <v>159</v>
      </c>
      <c r="B126" s="252"/>
      <c r="C126" s="252"/>
      <c r="D126" s="252"/>
      <c r="E126" s="252"/>
      <c r="F126" s="252"/>
      <c r="G126" s="131" t="e">
        <f>(M38+M39)*1000/(I17+I16)</f>
        <v>#DIV/0!</v>
      </c>
      <c r="H126" s="252" t="s">
        <v>90</v>
      </c>
      <c r="I126" s="252"/>
      <c r="J126" s="252"/>
      <c r="K126" s="252"/>
      <c r="L126" s="252"/>
      <c r="M126" s="252"/>
      <c r="N126" s="133" t="e">
        <f>SUM(H$61:H$66)*1000/SUM($H$10:$I$12)</f>
        <v>#DIV/0!</v>
      </c>
      <c r="O126" s="48"/>
      <c r="P126" s="48"/>
      <c r="Q126" s="57"/>
      <c r="R126" s="57"/>
      <c r="S126" s="57"/>
      <c r="T126" s="57"/>
      <c r="U126" s="57"/>
      <c r="V126" s="55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</row>
    <row r="127" spans="1:35">
      <c r="A127" s="252" t="s">
        <v>160</v>
      </c>
      <c r="B127" s="252"/>
      <c r="C127" s="252"/>
      <c r="D127" s="252"/>
      <c r="E127" s="252"/>
      <c r="F127" s="252"/>
      <c r="G127" s="131" t="e">
        <f>(N38+N39)*1000/I18</f>
        <v>#DIV/0!</v>
      </c>
      <c r="H127" s="252" t="s">
        <v>91</v>
      </c>
      <c r="I127" s="252"/>
      <c r="J127" s="252"/>
      <c r="K127" s="252"/>
      <c r="L127" s="252"/>
      <c r="M127" s="252"/>
      <c r="N127" s="133" t="e">
        <f>SUM(I$61:I$66)*1000/SUM($H$10:$I$12)</f>
        <v>#DIV/0!</v>
      </c>
      <c r="O127" s="48"/>
      <c r="P127" s="48"/>
      <c r="Q127" s="57"/>
      <c r="R127" s="57"/>
      <c r="S127" s="57"/>
      <c r="T127" s="57"/>
      <c r="U127" s="57"/>
      <c r="V127" s="55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</row>
    <row r="128" spans="1:35">
      <c r="A128" s="252" t="s">
        <v>161</v>
      </c>
      <c r="B128" s="252"/>
      <c r="C128" s="252"/>
      <c r="D128" s="252"/>
      <c r="E128" s="252"/>
      <c r="F128" s="252"/>
      <c r="G128" s="131" t="e">
        <f>(O38+O39)*1000/I19</f>
        <v>#DIV/0!</v>
      </c>
      <c r="H128" s="252" t="s">
        <v>162</v>
      </c>
      <c r="I128" s="252"/>
      <c r="J128" s="252"/>
      <c r="K128" s="252"/>
      <c r="L128" s="252"/>
      <c r="M128" s="252"/>
      <c r="N128" s="133" t="e">
        <f>SUM(J$61:J$66)*1000/SUM($H$10:$I$12)</f>
        <v>#DIV/0!</v>
      </c>
      <c r="O128" s="48"/>
      <c r="P128" s="48"/>
      <c r="Q128" s="57"/>
      <c r="R128" s="57"/>
      <c r="S128" s="57"/>
      <c r="T128" s="57"/>
      <c r="U128" s="57"/>
      <c r="V128" s="55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</row>
    <row r="129" spans="1:35">
      <c r="A129" s="252" t="s">
        <v>163</v>
      </c>
      <c r="B129" s="252"/>
      <c r="C129" s="252"/>
      <c r="D129" s="252"/>
      <c r="E129" s="252"/>
      <c r="F129" s="252"/>
      <c r="G129" s="131" t="e">
        <f>(P38+P39)*1000/I20</f>
        <v>#DIV/0!</v>
      </c>
      <c r="H129" s="252" t="s">
        <v>93</v>
      </c>
      <c r="I129" s="252"/>
      <c r="J129" s="252"/>
      <c r="K129" s="252"/>
      <c r="L129" s="252"/>
      <c r="M129" s="252"/>
      <c r="N129" s="133" t="e">
        <f>SUM(K$61:K$66)*1000/SUM($H$10:$I$12)</f>
        <v>#DIV/0!</v>
      </c>
      <c r="O129" s="48"/>
      <c r="P129" s="48"/>
      <c r="Q129" s="57"/>
      <c r="R129" s="57"/>
      <c r="S129" s="57"/>
      <c r="T129" s="57"/>
      <c r="U129" s="57"/>
      <c r="V129" s="55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</row>
    <row r="130" spans="1:35">
      <c r="A130" s="252" t="s">
        <v>164</v>
      </c>
      <c r="B130" s="252"/>
      <c r="C130" s="252"/>
      <c r="D130" s="252"/>
      <c r="E130" s="252"/>
      <c r="F130" s="252"/>
      <c r="G130" s="131" t="e">
        <f>(Q38+Q39)*1000/I21</f>
        <v>#DIV/0!</v>
      </c>
      <c r="H130" s="263" t="s">
        <v>176</v>
      </c>
      <c r="I130" s="264"/>
      <c r="J130" s="264"/>
      <c r="K130" s="264"/>
      <c r="L130" s="264"/>
      <c r="M130" s="264"/>
      <c r="N130" s="264"/>
      <c r="O130" s="264"/>
      <c r="P130" s="265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</row>
    <row r="131" spans="1:35">
      <c r="A131" s="252" t="s">
        <v>165</v>
      </c>
      <c r="B131" s="252"/>
      <c r="C131" s="252"/>
      <c r="D131" s="252"/>
      <c r="E131" s="252"/>
      <c r="F131" s="252"/>
      <c r="G131" s="131" t="e">
        <f>(R38+R39)*1000/I22</f>
        <v>#DIV/0!</v>
      </c>
      <c r="H131" s="268" t="s">
        <v>85</v>
      </c>
      <c r="I131" s="268"/>
      <c r="J131" s="268"/>
      <c r="K131" s="268"/>
      <c r="L131" s="268"/>
      <c r="M131" s="268"/>
      <c r="N131" s="1" t="e">
        <f>SUM(C61:C66)/SUM(D38:E39)*1000</f>
        <v>#DIV/0!</v>
      </c>
      <c r="O131" s="48"/>
      <c r="P131" s="48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</row>
    <row r="132" spans="1:35">
      <c r="A132" s="252" t="s">
        <v>166</v>
      </c>
      <c r="B132" s="252"/>
      <c r="C132" s="252"/>
      <c r="D132" s="252"/>
      <c r="E132" s="252"/>
      <c r="F132" s="252"/>
      <c r="G132" s="131" t="e">
        <f>(S38+S39)*1000/I23</f>
        <v>#DIV/0!</v>
      </c>
      <c r="H132" s="267" t="s">
        <v>86</v>
      </c>
      <c r="I132" s="267"/>
      <c r="J132" s="267"/>
      <c r="K132" s="267"/>
      <c r="L132" s="267"/>
      <c r="M132" s="267"/>
      <c r="N132" s="2" t="e">
        <f>SUM(D61:D66)/SUM(D38:E39)*1000</f>
        <v>#DIV/0!</v>
      </c>
      <c r="O132" s="48"/>
      <c r="P132" s="48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</row>
    <row r="133" spans="1:35">
      <c r="A133" s="266" t="s">
        <v>279</v>
      </c>
      <c r="B133" s="266"/>
      <c r="C133" s="266"/>
      <c r="D133" s="266"/>
      <c r="E133" s="266"/>
      <c r="F133" s="266"/>
      <c r="G133" s="147" t="e">
        <f>(T38+T39)*1000/I24</f>
        <v>#DIV/0!</v>
      </c>
      <c r="H133" s="267" t="s">
        <v>155</v>
      </c>
      <c r="I133" s="267"/>
      <c r="J133" s="267"/>
      <c r="K133" s="267"/>
      <c r="L133" s="267"/>
      <c r="M133" s="267"/>
      <c r="N133" s="2" t="e">
        <f>SUM(E61:E66)/SUM(D38:E39)*1000</f>
        <v>#DIV/0!</v>
      </c>
      <c r="O133" s="48"/>
      <c r="P133" s="48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</row>
    <row r="134" spans="1:35">
      <c r="A134" s="266" t="s">
        <v>167</v>
      </c>
      <c r="B134" s="266"/>
      <c r="C134" s="266"/>
      <c r="D134" s="266"/>
      <c r="E134" s="266"/>
      <c r="F134" s="266"/>
      <c r="G134" s="147" t="e">
        <f>SUM(G125:G133)*5/1000</f>
        <v>#DIV/0!</v>
      </c>
      <c r="H134" s="267" t="s">
        <v>157</v>
      </c>
      <c r="I134" s="267"/>
      <c r="J134" s="267"/>
      <c r="K134" s="267"/>
      <c r="L134" s="267"/>
      <c r="M134" s="267"/>
      <c r="N134" s="2" t="e">
        <f>SUM(F61:F66)/SUM(D38:E39)*1000</f>
        <v>#DIV/0!</v>
      </c>
      <c r="O134" s="48"/>
      <c r="P134" s="48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</row>
    <row r="135" spans="1:35">
      <c r="A135" s="252" t="s">
        <v>168</v>
      </c>
      <c r="B135" s="252"/>
      <c r="C135" s="252"/>
      <c r="D135" s="252"/>
      <c r="E135" s="252"/>
      <c r="F135" s="252"/>
      <c r="G135" s="131" t="e">
        <f>(D38+D39)/(E38+E39)</f>
        <v>#DIV/0!</v>
      </c>
      <c r="H135" s="267" t="s">
        <v>89</v>
      </c>
      <c r="I135" s="267"/>
      <c r="J135" s="267"/>
      <c r="K135" s="267"/>
      <c r="L135" s="267"/>
      <c r="M135" s="267"/>
      <c r="N135" s="2" t="e">
        <f>SUM(G61:G66)/SUM(D38:E39)*1000</f>
        <v>#DIV/0!</v>
      </c>
      <c r="O135" s="48"/>
      <c r="P135" s="48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</row>
    <row r="136" spans="1:35">
      <c r="A136" s="252" t="s">
        <v>169</v>
      </c>
      <c r="B136" s="252"/>
      <c r="C136" s="252"/>
      <c r="D136" s="252"/>
      <c r="E136" s="252"/>
      <c r="F136" s="252"/>
      <c r="G136" s="131" t="e">
        <f>G134*(E38+E39)/SUM(D38:E39)</f>
        <v>#DIV/0!</v>
      </c>
      <c r="H136" s="267" t="s">
        <v>90</v>
      </c>
      <c r="I136" s="267"/>
      <c r="J136" s="267"/>
      <c r="K136" s="267"/>
      <c r="L136" s="267"/>
      <c r="M136" s="267"/>
      <c r="N136" s="2" t="e">
        <f>SUM(H61:H66)/SUM(D38:E39)*1000</f>
        <v>#DIV/0!</v>
      </c>
      <c r="O136" s="48"/>
      <c r="P136" s="48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</row>
    <row r="137" spans="1:35">
      <c r="A137" s="252" t="s">
        <v>170</v>
      </c>
      <c r="B137" s="252"/>
      <c r="C137" s="252"/>
      <c r="D137" s="252"/>
      <c r="E137" s="252"/>
      <c r="F137" s="252"/>
      <c r="G137" s="131" t="e">
        <f>(G123-N113)/10</f>
        <v>#DIV/0!</v>
      </c>
      <c r="H137" s="267" t="s">
        <v>91</v>
      </c>
      <c r="I137" s="267"/>
      <c r="J137" s="267"/>
      <c r="K137" s="267"/>
      <c r="L137" s="267"/>
      <c r="M137" s="267"/>
      <c r="N137" s="2" t="e">
        <f>SUM(I61:I66)/SUM(D38:E39)*1000</f>
        <v>#DIV/0!</v>
      </c>
      <c r="O137" s="48"/>
      <c r="P137" s="48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</row>
    <row r="138" spans="1:35">
      <c r="A138" s="252" t="s">
        <v>274</v>
      </c>
      <c r="B138" s="252"/>
      <c r="C138" s="252"/>
      <c r="D138" s="252"/>
      <c r="E138" s="252"/>
      <c r="F138" s="252"/>
      <c r="G138" s="131" t="e">
        <f>SUM(AA38:AA39)/($J$32)%</f>
        <v>#DIV/0!</v>
      </c>
      <c r="H138" s="267" t="s">
        <v>162</v>
      </c>
      <c r="I138" s="267"/>
      <c r="J138" s="267"/>
      <c r="K138" s="267"/>
      <c r="L138" s="267"/>
      <c r="M138" s="267"/>
      <c r="N138" s="2" t="e">
        <f>SUM(J61:J66)/SUM(D38:E39)*1000</f>
        <v>#DIV/0!</v>
      </c>
      <c r="O138" s="48"/>
      <c r="P138" s="48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</row>
    <row r="139" spans="1:35" ht="16.5" thickBot="1">
      <c r="A139" s="252" t="s">
        <v>275</v>
      </c>
      <c r="B139" s="252"/>
      <c r="C139" s="252"/>
      <c r="D139" s="252"/>
      <c r="E139" s="252"/>
      <c r="F139" s="252"/>
      <c r="G139" s="131" t="e">
        <f>SUM(AB38:AB39)/($J$32)%</f>
        <v>#DIV/0!</v>
      </c>
      <c r="H139" s="269" t="s">
        <v>93</v>
      </c>
      <c r="I139" s="269"/>
      <c r="J139" s="269"/>
      <c r="K139" s="269"/>
      <c r="L139" s="269"/>
      <c r="M139" s="269"/>
      <c r="N139" s="52" t="e">
        <f>SUM(K61:K66)/SUM(D38:E39)*1000</f>
        <v>#DIV/0!</v>
      </c>
      <c r="O139" s="50"/>
      <c r="P139" s="50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</row>
    <row r="140" spans="1:35">
      <c r="A140" s="252" t="s">
        <v>209</v>
      </c>
      <c r="B140" s="252"/>
      <c r="C140" s="252"/>
      <c r="D140" s="252"/>
      <c r="E140" s="252"/>
      <c r="F140" s="252"/>
      <c r="G140" s="131">
        <f>SUM(AF37:AF38)-SUM(AE37:AE38)</f>
        <v>0</v>
      </c>
      <c r="H140" s="270" t="s">
        <v>271</v>
      </c>
      <c r="I140" s="271"/>
      <c r="J140" s="271"/>
      <c r="K140" s="271"/>
      <c r="L140" s="271"/>
      <c r="M140" s="271"/>
      <c r="N140" s="135" t="e">
        <f>SUM(E$56:E$57)*1000/SUM(H12:I12)</f>
        <v>#DIV/0!</v>
      </c>
      <c r="O140" s="135" t="e">
        <f>(E56/H12)*1000</f>
        <v>#DIV/0!</v>
      </c>
      <c r="P140" s="136" t="e">
        <f>(E$57/I12)*1000</f>
        <v>#DIV/0!</v>
      </c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</row>
    <row r="141" spans="1:35">
      <c r="A141" s="146"/>
      <c r="B141" s="146"/>
      <c r="C141" s="146"/>
      <c r="D141" s="146"/>
      <c r="E141" s="146"/>
      <c r="F141" s="146"/>
      <c r="G141" s="146"/>
      <c r="H141" s="272" t="s">
        <v>187</v>
      </c>
      <c r="I141" s="273"/>
      <c r="J141" s="273"/>
      <c r="K141" s="273"/>
      <c r="L141" s="273"/>
      <c r="M141" s="273"/>
      <c r="N141" s="131" t="e">
        <f>SUM(F$56:G$57)/SUM(H13:I14)*1000</f>
        <v>#DIV/0!</v>
      </c>
      <c r="O141" s="131" t="e">
        <f>(F56+G56)/(H13+H14)*1000</f>
        <v>#DIV/0!</v>
      </c>
      <c r="P141" s="137" t="e">
        <f>(F$57+G57)/(I13+I14)*1000</f>
        <v>#DIV/0!</v>
      </c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</row>
    <row r="142" spans="1:35">
      <c r="A142" s="146"/>
      <c r="B142" s="146"/>
      <c r="C142" s="146"/>
      <c r="D142" s="146"/>
      <c r="E142" s="146"/>
      <c r="F142" s="146"/>
      <c r="G142" s="146"/>
      <c r="H142" s="272" t="s">
        <v>188</v>
      </c>
      <c r="I142" s="273"/>
      <c r="J142" s="273"/>
      <c r="K142" s="273"/>
      <c r="L142" s="273"/>
      <c r="M142" s="273"/>
      <c r="N142" s="131" t="e">
        <f>SUM(H$56:H$57)/SUM(H15:I15)*1000</f>
        <v>#DIV/0!</v>
      </c>
      <c r="O142" s="131" t="e">
        <f>(H56/H15)*1000</f>
        <v>#DIV/0!</v>
      </c>
      <c r="P142" s="137" t="e">
        <f>(H$57/I15)*1000</f>
        <v>#DIV/0!</v>
      </c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</row>
    <row r="143" spans="1:35">
      <c r="A143" s="146"/>
      <c r="B143" s="146"/>
      <c r="C143" s="146"/>
      <c r="D143" s="146"/>
      <c r="E143" s="146"/>
      <c r="F143" s="146"/>
      <c r="G143" s="146"/>
      <c r="H143" s="272" t="s">
        <v>189</v>
      </c>
      <c r="I143" s="273"/>
      <c r="J143" s="273"/>
      <c r="K143" s="273"/>
      <c r="L143" s="273"/>
      <c r="M143" s="273"/>
      <c r="N143" s="131" t="e">
        <f>SUM(I$56:J$57)/SUM(H16:I17)*1000</f>
        <v>#DIV/0!</v>
      </c>
      <c r="O143" s="131" t="e">
        <f>(I56+J56)/(H16+H17)*1000</f>
        <v>#DIV/0!</v>
      </c>
      <c r="P143" s="137" t="e">
        <f>(I57+J57)/(I16+I17)*1000</f>
        <v>#DIV/0!</v>
      </c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</row>
    <row r="144" spans="1:35">
      <c r="A144" s="146"/>
      <c r="B144" s="146"/>
      <c r="C144" s="146"/>
      <c r="D144" s="146"/>
      <c r="E144" s="146"/>
      <c r="F144" s="146"/>
      <c r="G144" s="146"/>
      <c r="H144" s="272" t="s">
        <v>190</v>
      </c>
      <c r="I144" s="273"/>
      <c r="J144" s="273"/>
      <c r="K144" s="273"/>
      <c r="L144" s="273"/>
      <c r="M144" s="273"/>
      <c r="N144" s="131" t="e">
        <f>SUM(K$56:K$57)/SUM(H18:I18)*1000</f>
        <v>#DIV/0!</v>
      </c>
      <c r="O144" s="131" t="e">
        <f>(K56/H18)*1000</f>
        <v>#DIV/0!</v>
      </c>
      <c r="P144" s="137" t="e">
        <f>(K57/I18)*1000</f>
        <v>#DIV/0!</v>
      </c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</row>
    <row r="145" spans="1:35">
      <c r="A145" s="146"/>
      <c r="B145" s="146"/>
      <c r="C145" s="146"/>
      <c r="D145" s="146"/>
      <c r="E145" s="146"/>
      <c r="F145" s="146"/>
      <c r="G145" s="146"/>
      <c r="H145" s="272" t="s">
        <v>191</v>
      </c>
      <c r="I145" s="273"/>
      <c r="J145" s="273"/>
      <c r="K145" s="273"/>
      <c r="L145" s="273"/>
      <c r="M145" s="273"/>
      <c r="N145" s="131" t="e">
        <f>SUM(L$56:L$57)/SUM(H19:I19)*1000</f>
        <v>#DIV/0!</v>
      </c>
      <c r="O145" s="131" t="e">
        <f>(L56/H19)*1000</f>
        <v>#DIV/0!</v>
      </c>
      <c r="P145" s="137" t="e">
        <f>(L57/I19)*1000</f>
        <v>#DIV/0!</v>
      </c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</row>
    <row r="146" spans="1:35">
      <c r="A146" s="146"/>
      <c r="B146" s="146"/>
      <c r="C146" s="146"/>
      <c r="D146" s="146"/>
      <c r="E146" s="146"/>
      <c r="F146" s="146"/>
      <c r="G146" s="146"/>
      <c r="H146" s="272" t="s">
        <v>192</v>
      </c>
      <c r="I146" s="273"/>
      <c r="J146" s="273"/>
      <c r="K146" s="273"/>
      <c r="L146" s="273"/>
      <c r="M146" s="273"/>
      <c r="N146" s="131" t="e">
        <f>SUM(M$56:M$57)/SUM(H20:I20)*1000</f>
        <v>#DIV/0!</v>
      </c>
      <c r="O146" s="131" t="e">
        <f>(M56/H20)*1000</f>
        <v>#DIV/0!</v>
      </c>
      <c r="P146" s="137" t="e">
        <f>(M57/I20)*1000</f>
        <v>#DIV/0!</v>
      </c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</row>
    <row r="147" spans="1:35">
      <c r="A147" s="146"/>
      <c r="B147" s="146"/>
      <c r="C147" s="146"/>
      <c r="D147" s="146"/>
      <c r="E147" s="146"/>
      <c r="F147" s="146"/>
      <c r="G147" s="146"/>
      <c r="H147" s="272" t="s">
        <v>193</v>
      </c>
      <c r="I147" s="273"/>
      <c r="J147" s="273"/>
      <c r="K147" s="273"/>
      <c r="L147" s="273"/>
      <c r="M147" s="273"/>
      <c r="N147" s="131" t="e">
        <f>SUM(N$56:N$57)/SUM(H21:I21)*1000</f>
        <v>#DIV/0!</v>
      </c>
      <c r="O147" s="131" t="e">
        <f>(N56/H21)*1000</f>
        <v>#DIV/0!</v>
      </c>
      <c r="P147" s="137" t="e">
        <f>(N57/I21)*1000</f>
        <v>#DIV/0!</v>
      </c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</row>
    <row r="148" spans="1:35">
      <c r="A148" s="146"/>
      <c r="B148" s="146"/>
      <c r="C148" s="146"/>
      <c r="D148" s="146"/>
      <c r="E148" s="146"/>
      <c r="F148" s="146"/>
      <c r="G148" s="146"/>
      <c r="H148" s="272" t="s">
        <v>194</v>
      </c>
      <c r="I148" s="273"/>
      <c r="J148" s="273"/>
      <c r="K148" s="273"/>
      <c r="L148" s="273"/>
      <c r="M148" s="273"/>
      <c r="N148" s="131" t="e">
        <f>SUM(O$56:O$57)/SUM(H22:I22)*1000</f>
        <v>#DIV/0!</v>
      </c>
      <c r="O148" s="131" t="e">
        <f>(O56/H22)*1000</f>
        <v>#DIV/0!</v>
      </c>
      <c r="P148" s="137" t="e">
        <f>(O57/I22)*1000</f>
        <v>#DIV/0!</v>
      </c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</row>
    <row r="149" spans="1:35">
      <c r="A149" s="146"/>
      <c r="B149" s="146"/>
      <c r="C149" s="146"/>
      <c r="D149" s="146"/>
      <c r="E149" s="146"/>
      <c r="F149" s="146"/>
      <c r="G149" s="146"/>
      <c r="H149" s="272" t="s">
        <v>195</v>
      </c>
      <c r="I149" s="273"/>
      <c r="J149" s="273"/>
      <c r="K149" s="273"/>
      <c r="L149" s="273"/>
      <c r="M149" s="273"/>
      <c r="N149" s="131" t="e">
        <f>SUM(P$56:P$57)/SUM(H23:I23)*1000</f>
        <v>#DIV/0!</v>
      </c>
      <c r="O149" s="131" t="e">
        <f>(P56/H23)*1000</f>
        <v>#DIV/0!</v>
      </c>
      <c r="P149" s="137" t="e">
        <f>(P57/I23)*1000</f>
        <v>#DIV/0!</v>
      </c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</row>
    <row r="150" spans="1:35">
      <c r="A150" s="146"/>
      <c r="B150" s="146"/>
      <c r="C150" s="146"/>
      <c r="D150" s="146"/>
      <c r="E150" s="146"/>
      <c r="F150" s="146"/>
      <c r="G150" s="146"/>
      <c r="H150" s="272" t="s">
        <v>196</v>
      </c>
      <c r="I150" s="273"/>
      <c r="J150" s="273"/>
      <c r="K150" s="273"/>
      <c r="L150" s="273"/>
      <c r="M150" s="273"/>
      <c r="N150" s="131" t="e">
        <f>SUM(Q$56:Q$57)/SUM(H24:I24)*1000</f>
        <v>#DIV/0!</v>
      </c>
      <c r="O150" s="131" t="e">
        <f>(Q56/H24)*1000</f>
        <v>#DIV/0!</v>
      </c>
      <c r="P150" s="137" t="e">
        <f>(Q57/I24)*1000</f>
        <v>#DIV/0!</v>
      </c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</row>
    <row r="151" spans="1:35">
      <c r="A151" s="146"/>
      <c r="B151" s="146"/>
      <c r="C151" s="146"/>
      <c r="D151" s="146"/>
      <c r="E151" s="146"/>
      <c r="F151" s="146"/>
      <c r="G151" s="146"/>
      <c r="H151" s="272" t="s">
        <v>197</v>
      </c>
      <c r="I151" s="273"/>
      <c r="J151" s="273"/>
      <c r="K151" s="273"/>
      <c r="L151" s="273"/>
      <c r="M151" s="273"/>
      <c r="N151" s="131" t="e">
        <f>SUM(R$56:R$57)/SUM(H25:I25)*1000</f>
        <v>#DIV/0!</v>
      </c>
      <c r="O151" s="131" t="e">
        <f>(R56/H25)*1000</f>
        <v>#DIV/0!</v>
      </c>
      <c r="P151" s="137" t="e">
        <f>(R57/I25)*1000</f>
        <v>#DIV/0!</v>
      </c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</row>
    <row r="152" spans="1:35">
      <c r="A152" s="146"/>
      <c r="B152" s="146"/>
      <c r="C152" s="146"/>
      <c r="D152" s="146"/>
      <c r="E152" s="146"/>
      <c r="F152" s="146"/>
      <c r="G152" s="146"/>
      <c r="H152" s="272" t="s">
        <v>198</v>
      </c>
      <c r="I152" s="273"/>
      <c r="J152" s="273"/>
      <c r="K152" s="273"/>
      <c r="L152" s="273"/>
      <c r="M152" s="273"/>
      <c r="N152" s="131" t="e">
        <f>SUM(S$56:S$57)/SUM(H26:I26)*1000</f>
        <v>#DIV/0!</v>
      </c>
      <c r="O152" s="131" t="e">
        <f>(S56/H26)*1000</f>
        <v>#DIV/0!</v>
      </c>
      <c r="P152" s="137" t="e">
        <f>(S57/I26)*1000</f>
        <v>#DIV/0!</v>
      </c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</row>
    <row r="153" spans="1:35">
      <c r="A153" s="146"/>
      <c r="B153" s="146"/>
      <c r="C153" s="146"/>
      <c r="D153" s="146"/>
      <c r="E153" s="146"/>
      <c r="F153" s="146"/>
      <c r="G153" s="146"/>
      <c r="H153" s="272" t="s">
        <v>199</v>
      </c>
      <c r="I153" s="273"/>
      <c r="J153" s="273"/>
      <c r="K153" s="273"/>
      <c r="L153" s="273"/>
      <c r="M153" s="273"/>
      <c r="N153" s="131" t="e">
        <f>SUM(T$56:T$57)/SUM(H27:I27)*1000</f>
        <v>#DIV/0!</v>
      </c>
      <c r="O153" s="131" t="e">
        <f>(T56/H27)*1000</f>
        <v>#DIV/0!</v>
      </c>
      <c r="P153" s="137" t="e">
        <f>(T57/I27)*1000</f>
        <v>#DIV/0!</v>
      </c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</row>
    <row r="154" spans="1:35">
      <c r="A154" s="146"/>
      <c r="B154" s="146"/>
      <c r="C154" s="146"/>
      <c r="D154" s="146"/>
      <c r="E154" s="146"/>
      <c r="F154" s="146"/>
      <c r="G154" s="146"/>
      <c r="H154" s="272" t="s">
        <v>200</v>
      </c>
      <c r="I154" s="273"/>
      <c r="J154" s="273"/>
      <c r="K154" s="273"/>
      <c r="L154" s="273"/>
      <c r="M154" s="273"/>
      <c r="N154" s="131" t="e">
        <f>SUM(U$56:U$57)/SUM(H28:I28)*1000</f>
        <v>#DIV/0!</v>
      </c>
      <c r="O154" s="131" t="e">
        <f>(U56/H28)*1000</f>
        <v>#DIV/0!</v>
      </c>
      <c r="P154" s="137" t="e">
        <f>(U57/I28)*1000</f>
        <v>#DIV/0!</v>
      </c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</row>
    <row r="155" spans="1:35">
      <c r="A155" s="146"/>
      <c r="B155" s="146"/>
      <c r="C155" s="146"/>
      <c r="D155" s="146"/>
      <c r="E155" s="146"/>
      <c r="F155" s="146"/>
      <c r="G155" s="146"/>
      <c r="H155" s="272" t="s">
        <v>201</v>
      </c>
      <c r="I155" s="273"/>
      <c r="J155" s="273"/>
      <c r="K155" s="273"/>
      <c r="L155" s="273"/>
      <c r="M155" s="273"/>
      <c r="N155" s="131" t="e">
        <f>SUM(V$56:V$57)/SUM(H29:I29)*1000</f>
        <v>#DIV/0!</v>
      </c>
      <c r="O155" s="131" t="e">
        <f>(V56/H29)*1000</f>
        <v>#DIV/0!</v>
      </c>
      <c r="P155" s="137" t="e">
        <f>(V57/I29)*1000</f>
        <v>#DIV/0!</v>
      </c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</row>
    <row r="156" spans="1:35">
      <c r="A156" s="146"/>
      <c r="B156" s="146"/>
      <c r="C156" s="146"/>
      <c r="D156" s="146"/>
      <c r="E156" s="146"/>
      <c r="F156" s="146"/>
      <c r="G156" s="146"/>
      <c r="H156" s="272" t="s">
        <v>202</v>
      </c>
      <c r="I156" s="273"/>
      <c r="J156" s="273"/>
      <c r="K156" s="273"/>
      <c r="L156" s="273"/>
      <c r="M156" s="273"/>
      <c r="N156" s="131" t="e">
        <f>SUM(W$56:W$57)/SUM(H30:I30)*1000</f>
        <v>#DIV/0!</v>
      </c>
      <c r="O156" s="131" t="e">
        <f>(W56/H30)*1000</f>
        <v>#DIV/0!</v>
      </c>
      <c r="P156" s="137" t="e">
        <f>(W57/I30)*1000</f>
        <v>#DIV/0!</v>
      </c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</row>
    <row r="157" spans="1:35" ht="16.5" thickBot="1">
      <c r="A157" s="146"/>
      <c r="B157" s="146"/>
      <c r="C157" s="146"/>
      <c r="D157" s="146"/>
      <c r="E157" s="146"/>
      <c r="F157" s="146"/>
      <c r="G157" s="146"/>
      <c r="H157" s="274" t="s">
        <v>203</v>
      </c>
      <c r="I157" s="275"/>
      <c r="J157" s="275"/>
      <c r="K157" s="275"/>
      <c r="L157" s="275"/>
      <c r="M157" s="275"/>
      <c r="N157" s="138" t="e">
        <f>SUM(X$56:X$57)/SUM(H31:I31)*1000</f>
        <v>#DIV/0!</v>
      </c>
      <c r="O157" s="138" t="e">
        <f>(X56/H31)*1000</f>
        <v>#DIV/0!</v>
      </c>
      <c r="P157" s="139" t="e">
        <f>(X57/I31)*1000</f>
        <v>#DIV/0!</v>
      </c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</row>
    <row r="158" spans="1:35">
      <c r="A158" s="146"/>
      <c r="B158" s="146"/>
      <c r="C158" s="146"/>
      <c r="D158" s="146"/>
      <c r="E158" s="146"/>
      <c r="F158" s="146"/>
      <c r="G158" s="146"/>
      <c r="H158" s="276" t="s">
        <v>210</v>
      </c>
      <c r="I158" s="277"/>
      <c r="J158" s="277"/>
      <c r="K158" s="277"/>
      <c r="L158" s="277"/>
      <c r="M158" s="278"/>
      <c r="N158" s="53" t="s">
        <v>205</v>
      </c>
      <c r="O158" s="53" t="s">
        <v>206</v>
      </c>
      <c r="P158" s="53" t="s">
        <v>207</v>
      </c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</row>
    <row r="159" spans="1:35" ht="19.5" customHeight="1">
      <c r="A159" s="146"/>
      <c r="B159" s="146"/>
      <c r="C159" s="146"/>
      <c r="D159" s="146"/>
      <c r="E159" s="146"/>
      <c r="F159" s="146"/>
      <c r="G159" s="146"/>
      <c r="H159" s="273" t="s">
        <v>208</v>
      </c>
      <c r="I159" s="273"/>
      <c r="J159" s="273"/>
      <c r="K159" s="273"/>
      <c r="L159" s="273"/>
      <c r="M159" s="273"/>
      <c r="N159" s="131" t="e">
        <f>SUM(C$61:C$66)/SUM($C$56:$E$57)%</f>
        <v>#DIV/0!</v>
      </c>
      <c r="O159" s="131" t="e">
        <f>SUM(C$61:C$62,C$64:C$65)/SUM($C$56:$D$57)%</f>
        <v>#DIV/0!</v>
      </c>
      <c r="P159" s="131" t="e">
        <f>SUM(C$61+C$64)/SUM($C$56:$C$57)%</f>
        <v>#DIV/0!</v>
      </c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</row>
    <row r="160" spans="1:35">
      <c r="A160" s="146"/>
      <c r="B160" s="146"/>
      <c r="C160" s="146"/>
      <c r="D160" s="146"/>
      <c r="E160" s="146"/>
      <c r="F160" s="146"/>
      <c r="G160" s="146"/>
      <c r="H160" s="273" t="s">
        <v>211</v>
      </c>
      <c r="I160" s="273"/>
      <c r="J160" s="273"/>
      <c r="K160" s="273"/>
      <c r="L160" s="273"/>
      <c r="M160" s="273"/>
      <c r="N160" s="131" t="e">
        <f>SUM(D$61:D$66)/SUM($C$56:$E$57)%</f>
        <v>#DIV/0!</v>
      </c>
      <c r="O160" s="131" t="e">
        <f>SUM(D$61:D$62,D$64:D$65)/SUM($C$56:$D$57)%</f>
        <v>#DIV/0!</v>
      </c>
      <c r="P160" s="131" t="e">
        <f>SUM(D$61+D$64)/SUM($C$56:$C$57)%</f>
        <v>#DIV/0!</v>
      </c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</row>
    <row r="161" spans="1:35">
      <c r="A161" s="146"/>
      <c r="B161" s="146"/>
      <c r="C161" s="146"/>
      <c r="D161" s="146"/>
      <c r="E161" s="146"/>
      <c r="F161" s="146"/>
      <c r="G161" s="146"/>
      <c r="H161" s="273" t="s">
        <v>212</v>
      </c>
      <c r="I161" s="273"/>
      <c r="J161" s="273"/>
      <c r="K161" s="273"/>
      <c r="L161" s="273"/>
      <c r="M161" s="273"/>
      <c r="N161" s="131" t="e">
        <f>SUM(E$61:E$66)/SUM($C$56:$E$57)%</f>
        <v>#DIV/0!</v>
      </c>
      <c r="O161" s="131" t="e">
        <f>SUM(E$61:E$62,E$64:E$65)/SUM($C$56:$D$57)%</f>
        <v>#DIV/0!</v>
      </c>
      <c r="P161" s="131" t="e">
        <f>SUM(E$61+E$64)/SUM($C$56:$C$57)%</f>
        <v>#DIV/0!</v>
      </c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</row>
    <row r="162" spans="1:35">
      <c r="A162" s="146"/>
      <c r="B162" s="146"/>
      <c r="C162" s="146"/>
      <c r="D162" s="146"/>
      <c r="E162" s="146"/>
      <c r="F162" s="146"/>
      <c r="G162" s="146"/>
      <c r="H162" s="273" t="s">
        <v>213</v>
      </c>
      <c r="I162" s="273"/>
      <c r="J162" s="273"/>
      <c r="K162" s="273"/>
      <c r="L162" s="273"/>
      <c r="M162" s="273"/>
      <c r="N162" s="131" t="e">
        <f>SUM(F$61:F$66)/SUM($C$56:$E$57)%</f>
        <v>#DIV/0!</v>
      </c>
      <c r="O162" s="131" t="e">
        <f>SUM(F$61:F$62,F$64:F$65)/SUM($C$56:$D$57)%</f>
        <v>#DIV/0!</v>
      </c>
      <c r="P162" s="131" t="e">
        <f>SUM(F$61+F$64)/SUM($C$56:$C$57)%</f>
        <v>#DIV/0!</v>
      </c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</row>
    <row r="163" spans="1:35">
      <c r="A163" s="146"/>
      <c r="B163" s="146"/>
      <c r="C163" s="146"/>
      <c r="D163" s="146"/>
      <c r="E163" s="146"/>
      <c r="F163" s="146"/>
      <c r="G163" s="146"/>
      <c r="H163" s="273" t="s">
        <v>214</v>
      </c>
      <c r="I163" s="273"/>
      <c r="J163" s="273"/>
      <c r="K163" s="273"/>
      <c r="L163" s="273"/>
      <c r="M163" s="273"/>
      <c r="N163" s="131" t="e">
        <f>SUM(G$61:G$66)/SUM($C$56:$E$57)%</f>
        <v>#DIV/0!</v>
      </c>
      <c r="O163" s="131" t="e">
        <f>SUM(G$61:G$62,G$64:G$65)/SUM($C$56:$D$57)%</f>
        <v>#DIV/0!</v>
      </c>
      <c r="P163" s="131" t="e">
        <f>SUM(G$61+G$64)/SUM($C$56:$C$57)%</f>
        <v>#DIV/0!</v>
      </c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</row>
    <row r="164" spans="1:35">
      <c r="A164" s="146"/>
      <c r="B164" s="146"/>
      <c r="C164" s="146"/>
      <c r="D164" s="146"/>
      <c r="E164" s="146"/>
      <c r="F164" s="146"/>
      <c r="G164" s="146"/>
      <c r="H164" s="273" t="s">
        <v>215</v>
      </c>
      <c r="I164" s="273"/>
      <c r="J164" s="273"/>
      <c r="K164" s="273"/>
      <c r="L164" s="273"/>
      <c r="M164" s="273"/>
      <c r="N164" s="131" t="e">
        <f>SUM(H$61:H$66)/SUM($C$56:$E$57)%</f>
        <v>#DIV/0!</v>
      </c>
      <c r="O164" s="131" t="e">
        <f>SUM(H$61:H$62,H$64:H$65)/SUM($C$56:$D$57)%</f>
        <v>#DIV/0!</v>
      </c>
      <c r="P164" s="131" t="e">
        <f>SUM(H$61+H$64)/SUM($C$56:$C$57)%</f>
        <v>#DIV/0!</v>
      </c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</row>
    <row r="165" spans="1:35">
      <c r="A165" s="146"/>
      <c r="B165" s="146"/>
      <c r="C165" s="146"/>
      <c r="D165" s="146"/>
      <c r="E165" s="146"/>
      <c r="F165" s="146"/>
      <c r="G165" s="146"/>
      <c r="H165" s="273" t="s">
        <v>216</v>
      </c>
      <c r="I165" s="273"/>
      <c r="J165" s="273"/>
      <c r="K165" s="273"/>
      <c r="L165" s="273"/>
      <c r="M165" s="273"/>
      <c r="N165" s="131" t="e">
        <f>SUM(I$61:I$66)/SUM($C$56:$E$57)%</f>
        <v>#DIV/0!</v>
      </c>
      <c r="O165" s="131" t="e">
        <f>SUM(I$61:I$62,I$64:I$65)/SUM($C$56:$D$57)%</f>
        <v>#DIV/0!</v>
      </c>
      <c r="P165" s="131" t="e">
        <f>SUM(I$61+I$64)/SUM($C$56:$C$57)%</f>
        <v>#DIV/0!</v>
      </c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</row>
    <row r="166" spans="1:35">
      <c r="A166" s="146"/>
      <c r="B166" s="146"/>
      <c r="C166" s="146"/>
      <c r="D166" s="146"/>
      <c r="E166" s="146"/>
      <c r="F166" s="146"/>
      <c r="G166" s="146"/>
      <c r="H166" s="273" t="s">
        <v>217</v>
      </c>
      <c r="I166" s="273"/>
      <c r="J166" s="273"/>
      <c r="K166" s="273"/>
      <c r="L166" s="273"/>
      <c r="M166" s="273"/>
      <c r="N166" s="131" t="e">
        <f>SUM(J$61:J$66)/SUM($C$56:$E$57)%</f>
        <v>#DIV/0!</v>
      </c>
      <c r="O166" s="131" t="e">
        <f>SUM(J$61:J$62,J$64:J$65)/SUM($C$56:$D$57)%</f>
        <v>#DIV/0!</v>
      </c>
      <c r="P166" s="131" t="e">
        <f>SUM(J$61+J$64)/SUM($C$56:$C$57)%</f>
        <v>#DIV/0!</v>
      </c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</row>
    <row r="167" spans="1:35">
      <c r="A167" s="146"/>
      <c r="B167" s="146"/>
      <c r="C167" s="146"/>
      <c r="D167" s="146"/>
      <c r="E167" s="146"/>
      <c r="F167" s="146"/>
      <c r="G167" s="146"/>
      <c r="H167" s="273" t="s">
        <v>218</v>
      </c>
      <c r="I167" s="273"/>
      <c r="J167" s="273"/>
      <c r="K167" s="273"/>
      <c r="L167" s="273"/>
      <c r="M167" s="273"/>
      <c r="N167" s="131" t="e">
        <f>SUM(K$61:K$66)/SUM($C$56:$E$57)%</f>
        <v>#DIV/0!</v>
      </c>
      <c r="O167" s="131" t="e">
        <f>SUM(K$61:K$62,K$64:K$65)/SUM($C$56:$D$57)%</f>
        <v>#DIV/0!</v>
      </c>
      <c r="P167" s="131" t="e">
        <f>SUM(K$61+K$64)/SUM($C$56:$C$57)%</f>
        <v>#DIV/0!</v>
      </c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</row>
    <row r="168" spans="1:3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</row>
    <row r="169" spans="1:3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</row>
    <row r="170" spans="1:3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</row>
    <row r="171" spans="1:3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</row>
    <row r="172" spans="1:3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</row>
    <row r="173" spans="1:3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</row>
    <row r="174" spans="1:3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</row>
    <row r="175" spans="1:3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</row>
    <row r="176" spans="1:3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</row>
    <row r="177" spans="1:3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</row>
    <row r="178" spans="1:3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</row>
    <row r="179" spans="1:3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</row>
  </sheetData>
  <sheetProtection algorithmName="SHA-512" hashValue="s8S0xyIUPmIdeOO93rzKfL/S/3puyCEU2tmMHYYfF/nuKFqvw+v5ZSsLUr30t+xt6FQivCo6tk0rPHdYZubT1g==" saltValue="ku17Y8r2I2Z3gKvQSqQnzA==" spinCount="100000" sheet="1" objects="1" scenarios="1"/>
  <protectedRanges>
    <protectedRange password="CE28" sqref="D11:D14 D24:D31 G11:G14 G24:G31" name="Range2_1"/>
    <protectedRange password="CE28" sqref="F63:G63 F65:G66 I63 I65:I66" name="Range7_1"/>
  </protectedRanges>
  <mergeCells count="195">
    <mergeCell ref="H167:M167"/>
    <mergeCell ref="H162:M162"/>
    <mergeCell ref="H163:M163"/>
    <mergeCell ref="H164:M164"/>
    <mergeCell ref="H144:M144"/>
    <mergeCell ref="H145:M145"/>
    <mergeCell ref="H146:M146"/>
    <mergeCell ref="H165:M165"/>
    <mergeCell ref="H166:M166"/>
    <mergeCell ref="H156:M156"/>
    <mergeCell ref="H157:M157"/>
    <mergeCell ref="H158:M158"/>
    <mergeCell ref="H159:M159"/>
    <mergeCell ref="H160:M160"/>
    <mergeCell ref="H161:M161"/>
    <mergeCell ref="H153:M153"/>
    <mergeCell ref="H154:M154"/>
    <mergeCell ref="H155:M155"/>
    <mergeCell ref="H141:M141"/>
    <mergeCell ref="H142:M142"/>
    <mergeCell ref="H143:M143"/>
    <mergeCell ref="H150:M150"/>
    <mergeCell ref="H151:M151"/>
    <mergeCell ref="H152:M152"/>
    <mergeCell ref="A138:F138"/>
    <mergeCell ref="H138:M138"/>
    <mergeCell ref="A139:F139"/>
    <mergeCell ref="H139:M139"/>
    <mergeCell ref="H140:M140"/>
    <mergeCell ref="H147:M147"/>
    <mergeCell ref="H148:M148"/>
    <mergeCell ref="H149:M149"/>
    <mergeCell ref="A140:F140"/>
    <mergeCell ref="A135:F135"/>
    <mergeCell ref="H135:M135"/>
    <mergeCell ref="A136:F136"/>
    <mergeCell ref="H136:M136"/>
    <mergeCell ref="A137:F137"/>
    <mergeCell ref="H137:M137"/>
    <mergeCell ref="A132:F132"/>
    <mergeCell ref="H132:M132"/>
    <mergeCell ref="A133:F133"/>
    <mergeCell ref="H133:M133"/>
    <mergeCell ref="A134:F134"/>
    <mergeCell ref="H134:M134"/>
    <mergeCell ref="A129:F129"/>
    <mergeCell ref="A130:F130"/>
    <mergeCell ref="A131:F131"/>
    <mergeCell ref="H131:M131"/>
    <mergeCell ref="A126:F126"/>
    <mergeCell ref="H126:M126"/>
    <mergeCell ref="A127:F127"/>
    <mergeCell ref="H127:M127"/>
    <mergeCell ref="A128:F128"/>
    <mergeCell ref="H128:M128"/>
    <mergeCell ref="H129:M129"/>
    <mergeCell ref="H130:P130"/>
    <mergeCell ref="A123:F123"/>
    <mergeCell ref="H123:M123"/>
    <mergeCell ref="A124:F124"/>
    <mergeCell ref="H124:M124"/>
    <mergeCell ref="A125:F125"/>
    <mergeCell ref="H125:M125"/>
    <mergeCell ref="A120:F120"/>
    <mergeCell ref="A121:F121"/>
    <mergeCell ref="H121:M121"/>
    <mergeCell ref="A122:F122"/>
    <mergeCell ref="H122:M122"/>
    <mergeCell ref="H119:P120"/>
    <mergeCell ref="A117:F117"/>
    <mergeCell ref="H117:M117"/>
    <mergeCell ref="A118:F118"/>
    <mergeCell ref="H118:M118"/>
    <mergeCell ref="A119:F119"/>
    <mergeCell ref="A114:F114"/>
    <mergeCell ref="H114:M114"/>
    <mergeCell ref="A115:F115"/>
    <mergeCell ref="H115:M115"/>
    <mergeCell ref="A116:F116"/>
    <mergeCell ref="H116:M116"/>
    <mergeCell ref="A110:F110"/>
    <mergeCell ref="H110:M110"/>
    <mergeCell ref="A111:F111"/>
    <mergeCell ref="A113:F113"/>
    <mergeCell ref="H113:M113"/>
    <mergeCell ref="A112:F112"/>
    <mergeCell ref="H111:M112"/>
    <mergeCell ref="A107:F107"/>
    <mergeCell ref="H107:M107"/>
    <mergeCell ref="A108:F108"/>
    <mergeCell ref="H108:M108"/>
    <mergeCell ref="A109:F109"/>
    <mergeCell ref="H109:M109"/>
    <mergeCell ref="A104:F104"/>
    <mergeCell ref="H104:M104"/>
    <mergeCell ref="A105:F105"/>
    <mergeCell ref="H105:M105"/>
    <mergeCell ref="A106:F106"/>
    <mergeCell ref="H106:M106"/>
    <mergeCell ref="A96:E96"/>
    <mergeCell ref="H96:L96"/>
    <mergeCell ref="A102:F102"/>
    <mergeCell ref="H102:M102"/>
    <mergeCell ref="A103:F103"/>
    <mergeCell ref="H103:M103"/>
    <mergeCell ref="A93:E93"/>
    <mergeCell ref="H93:L93"/>
    <mergeCell ref="A94:E94"/>
    <mergeCell ref="H94:L94"/>
    <mergeCell ref="A95:E95"/>
    <mergeCell ref="H95:L95"/>
    <mergeCell ref="H97:L97"/>
    <mergeCell ref="A90:E90"/>
    <mergeCell ref="H90:L90"/>
    <mergeCell ref="A91:E91"/>
    <mergeCell ref="H91:L91"/>
    <mergeCell ref="A92:E92"/>
    <mergeCell ref="H92:L92"/>
    <mergeCell ref="A88:E88"/>
    <mergeCell ref="H88:L88"/>
    <mergeCell ref="A89:E89"/>
    <mergeCell ref="H89:L89"/>
    <mergeCell ref="A70:A74"/>
    <mergeCell ref="A75:A79"/>
    <mergeCell ref="A81:N83"/>
    <mergeCell ref="A85:E85"/>
    <mergeCell ref="H85:L85"/>
    <mergeCell ref="A86:E86"/>
    <mergeCell ref="H86:L86"/>
    <mergeCell ref="A64:A66"/>
    <mergeCell ref="A68:K68"/>
    <mergeCell ref="F42:G42"/>
    <mergeCell ref="H42:I42"/>
    <mergeCell ref="J42:K42"/>
    <mergeCell ref="A50:F50"/>
    <mergeCell ref="A52:A53"/>
    <mergeCell ref="A87:E87"/>
    <mergeCell ref="H87:L87"/>
    <mergeCell ref="U42:V42"/>
    <mergeCell ref="W42:X42"/>
    <mergeCell ref="S43:T43"/>
    <mergeCell ref="S44:T44"/>
    <mergeCell ref="S45:T45"/>
    <mergeCell ref="A54:A55"/>
    <mergeCell ref="A56:A57"/>
    <mergeCell ref="A59:K59"/>
    <mergeCell ref="A61:A63"/>
    <mergeCell ref="A41:E41"/>
    <mergeCell ref="B42:C42"/>
    <mergeCell ref="D42:E42"/>
    <mergeCell ref="U35:X35"/>
    <mergeCell ref="Y35:Z36"/>
    <mergeCell ref="AA35:AB36"/>
    <mergeCell ref="AD35:AF35"/>
    <mergeCell ref="F36:G36"/>
    <mergeCell ref="H36:I36"/>
    <mergeCell ref="J36:K36"/>
    <mergeCell ref="L36:L37"/>
    <mergeCell ref="M36:M37"/>
    <mergeCell ref="N36:N37"/>
    <mergeCell ref="S36:S37"/>
    <mergeCell ref="T36:T37"/>
    <mergeCell ref="U36:U37"/>
    <mergeCell ref="V36:X36"/>
    <mergeCell ref="Y42:Z42"/>
    <mergeCell ref="AB42:AC42"/>
    <mergeCell ref="AE42:AF42"/>
    <mergeCell ref="L42:M42"/>
    <mergeCell ref="N42:O42"/>
    <mergeCell ref="P42:Q42"/>
    <mergeCell ref="R42:T42"/>
    <mergeCell ref="AH42:AI42"/>
    <mergeCell ref="N111:N112"/>
    <mergeCell ref="O111:O112"/>
    <mergeCell ref="P111:P112"/>
    <mergeCell ref="A2:C2"/>
    <mergeCell ref="A7:J7"/>
    <mergeCell ref="B8:D8"/>
    <mergeCell ref="E8:G8"/>
    <mergeCell ref="H8:J8"/>
    <mergeCell ref="C9:D9"/>
    <mergeCell ref="F9:G9"/>
    <mergeCell ref="I9:J9"/>
    <mergeCell ref="A34:K34"/>
    <mergeCell ref="A35:A37"/>
    <mergeCell ref="B35:C36"/>
    <mergeCell ref="D35:E36"/>
    <mergeCell ref="F35:K35"/>
    <mergeCell ref="L35:T35"/>
    <mergeCell ref="O36:O37"/>
    <mergeCell ref="P36:P37"/>
    <mergeCell ref="Q36:Q37"/>
    <mergeCell ref="R36:R37"/>
    <mergeCell ref="S46:T46"/>
    <mergeCell ref="S47:T47"/>
  </mergeCells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Option Button 3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Option Button 4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8" name="Option Button 5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9" name="Option Button 6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10" name="Option Button 7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1" name="Option Button 8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2" name="Option Button 9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3" name="Option Button 10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4" name="Option Button 1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5" name="Option Button 1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6" name="Option Button 13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7" name="Option Button 14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8" name="Option Button 15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9" name="Option Button 16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20" name="Option Button 17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1" name="Option Button 18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2" name="Option Button 19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23" name="Option Button 20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24" name="Option Button 2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25" name="Option Button 2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26" name="Option Button 23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27" name="Option Button 24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28" name="Option Button 25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29" name="Option Button 26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30" name="Option Button 27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31" name="Option Button 28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32" name="Option Button 29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I179"/>
  <sheetViews>
    <sheetView rightToLeft="1" topLeftCell="A58" zoomScale="96" zoomScaleNormal="96" workbookViewId="0">
      <selection activeCell="A139" sqref="A139:XFD139"/>
    </sheetView>
  </sheetViews>
  <sheetFormatPr defaultColWidth="9" defaultRowHeight="15.75"/>
  <cols>
    <col min="1" max="1" width="15" style="40" customWidth="1"/>
    <col min="2" max="2" width="12.140625" style="40" customWidth="1"/>
    <col min="3" max="3" width="18.7109375" style="40" customWidth="1"/>
    <col min="4" max="4" width="12.42578125" style="40" customWidth="1"/>
    <col min="5" max="5" width="8.7109375" style="40" customWidth="1"/>
    <col min="6" max="6" width="8.140625" style="40" customWidth="1"/>
    <col min="7" max="7" width="10.28515625" style="40" customWidth="1"/>
    <col min="8" max="8" width="8.42578125" style="40" customWidth="1"/>
    <col min="9" max="9" width="9.140625" style="40" customWidth="1"/>
    <col min="10" max="10" width="10" style="40" customWidth="1"/>
    <col min="11" max="11" width="8.42578125" style="40" customWidth="1"/>
    <col min="12" max="12" width="18.7109375" style="40" customWidth="1"/>
    <col min="13" max="13" width="8.7109375" style="40" customWidth="1"/>
    <col min="14" max="14" width="10" style="40" customWidth="1"/>
    <col min="15" max="15" width="9.7109375" style="40" customWidth="1"/>
    <col min="16" max="16" width="10.140625" style="40" customWidth="1"/>
    <col min="17" max="17" width="9" style="40"/>
    <col min="18" max="18" width="8.140625" style="40" customWidth="1"/>
    <col min="19" max="28" width="9" style="40"/>
    <col min="29" max="29" width="7.5703125" style="40" customWidth="1"/>
    <col min="30" max="16384" width="9" style="40"/>
  </cols>
  <sheetData>
    <row r="1" spans="1:35" ht="16.5" thickBot="1">
      <c r="A1" s="63">
        <v>0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</row>
    <row r="2" spans="1:35" ht="16.5" thickBot="1">
      <c r="A2" s="174" t="s">
        <v>0</v>
      </c>
      <c r="B2" s="175"/>
      <c r="C2" s="176"/>
      <c r="D2" s="124"/>
      <c r="E2" s="124"/>
      <c r="F2" s="54" t="s">
        <v>1</v>
      </c>
      <c r="G2" s="54"/>
      <c r="H2" s="54"/>
      <c r="I2" s="54"/>
      <c r="J2" s="54"/>
      <c r="K2" s="54"/>
      <c r="L2" s="54"/>
      <c r="M2" s="5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</row>
    <row r="3" spans="1:35" ht="57.75" customHeight="1">
      <c r="A3" s="3" t="s">
        <v>2</v>
      </c>
      <c r="B3" s="22" t="s">
        <v>3</v>
      </c>
      <c r="C3" s="23" t="s">
        <v>4</v>
      </c>
      <c r="D3" s="124"/>
      <c r="E3" s="55"/>
      <c r="F3" s="54"/>
      <c r="G3" s="54"/>
      <c r="H3" s="54"/>
      <c r="I3" s="54"/>
      <c r="J3" s="54"/>
      <c r="K3" s="54"/>
      <c r="L3" s="54"/>
      <c r="M3" s="5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</row>
    <row r="4" spans="1:35">
      <c r="A4" s="20" t="s">
        <v>5</v>
      </c>
      <c r="B4" s="158"/>
      <c r="C4" s="158"/>
      <c r="D4" s="124"/>
      <c r="E4" s="55"/>
      <c r="F4" s="54"/>
      <c r="G4" s="54"/>
      <c r="H4" s="54"/>
      <c r="I4" s="54"/>
      <c r="J4" s="54"/>
      <c r="K4" s="54"/>
      <c r="L4" s="54"/>
      <c r="M4" s="5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</row>
    <row r="5" spans="1:35" ht="16.5" thickBot="1">
      <c r="A5" s="4" t="s">
        <v>6</v>
      </c>
      <c r="B5" s="158"/>
      <c r="C5" s="158"/>
      <c r="D5" s="124"/>
      <c r="E5" s="124"/>
      <c r="F5" s="54"/>
      <c r="G5" s="54"/>
      <c r="H5" s="54"/>
      <c r="I5" s="54"/>
      <c r="J5" s="54"/>
      <c r="K5" s="54"/>
      <c r="L5" s="54"/>
      <c r="M5" s="5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</row>
    <row r="6" spans="1:35" ht="12" customHeight="1" thickBot="1">
      <c r="A6" s="124"/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</row>
    <row r="7" spans="1:35" ht="32.25" customHeight="1" thickBot="1">
      <c r="A7" s="177" t="s">
        <v>7</v>
      </c>
      <c r="B7" s="178"/>
      <c r="C7" s="178"/>
      <c r="D7" s="178"/>
      <c r="E7" s="178"/>
      <c r="F7" s="178"/>
      <c r="G7" s="178"/>
      <c r="H7" s="178"/>
      <c r="I7" s="178"/>
      <c r="J7" s="179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</row>
    <row r="8" spans="1:35">
      <c r="A8" s="5" t="s">
        <v>8</v>
      </c>
      <c r="B8" s="180" t="s">
        <v>5</v>
      </c>
      <c r="C8" s="181"/>
      <c r="D8" s="182"/>
      <c r="E8" s="180" t="s">
        <v>6</v>
      </c>
      <c r="F8" s="181"/>
      <c r="G8" s="182"/>
      <c r="H8" s="180" t="s">
        <v>9</v>
      </c>
      <c r="I8" s="181"/>
      <c r="J8" s="183"/>
      <c r="K8" s="124"/>
      <c r="L8" s="55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</row>
    <row r="9" spans="1:35" ht="16.5" thickBot="1">
      <c r="A9" s="6" t="s">
        <v>10</v>
      </c>
      <c r="B9" s="7" t="s">
        <v>11</v>
      </c>
      <c r="C9" s="184" t="s">
        <v>12</v>
      </c>
      <c r="D9" s="185"/>
      <c r="E9" s="7" t="s">
        <v>11</v>
      </c>
      <c r="F9" s="184" t="s">
        <v>12</v>
      </c>
      <c r="G9" s="185"/>
      <c r="H9" s="7" t="s">
        <v>11</v>
      </c>
      <c r="I9" s="184" t="s">
        <v>12</v>
      </c>
      <c r="J9" s="186"/>
      <c r="K9" s="55"/>
      <c r="L9" s="55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</row>
    <row r="10" spans="1:35">
      <c r="A10" s="39" t="s">
        <v>263</v>
      </c>
      <c r="B10" s="158"/>
      <c r="C10" s="158"/>
      <c r="D10" s="91"/>
      <c r="E10" s="158"/>
      <c r="F10" s="158"/>
      <c r="G10" s="91"/>
      <c r="H10" s="111">
        <f>B10+E10</f>
        <v>0</v>
      </c>
      <c r="I10" s="110">
        <f t="shared" ref="H10:J31" si="0">C10+F10</f>
        <v>0</v>
      </c>
      <c r="J10" s="112"/>
      <c r="K10" s="130"/>
      <c r="L10" s="55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</row>
    <row r="11" spans="1:35">
      <c r="A11" s="39" t="s">
        <v>186</v>
      </c>
      <c r="B11" s="158"/>
      <c r="C11" s="158"/>
      <c r="D11" s="8"/>
      <c r="E11" s="158"/>
      <c r="F11" s="158"/>
      <c r="G11" s="8"/>
      <c r="H11" s="113">
        <f t="shared" si="0"/>
        <v>0</v>
      </c>
      <c r="I11" s="113">
        <f t="shared" si="0"/>
        <v>0</v>
      </c>
      <c r="J11" s="114"/>
      <c r="K11" s="130"/>
      <c r="L11" s="124"/>
      <c r="M11" s="55"/>
      <c r="N11" s="55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</row>
    <row r="12" spans="1:35">
      <c r="A12" s="11" t="s">
        <v>269</v>
      </c>
      <c r="B12" s="158"/>
      <c r="C12" s="158"/>
      <c r="D12" s="8"/>
      <c r="E12" s="158"/>
      <c r="F12" s="158"/>
      <c r="G12" s="8"/>
      <c r="H12" s="113">
        <f t="shared" si="0"/>
        <v>0</v>
      </c>
      <c r="I12" s="113">
        <f t="shared" si="0"/>
        <v>0</v>
      </c>
      <c r="J12" s="114"/>
      <c r="K12" s="130"/>
      <c r="L12" s="124"/>
      <c r="M12" s="55"/>
      <c r="N12" s="55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</row>
    <row r="13" spans="1:35">
      <c r="A13" s="11" t="s">
        <v>264</v>
      </c>
      <c r="B13" s="158"/>
      <c r="C13" s="158"/>
      <c r="D13" s="8"/>
      <c r="E13" s="158"/>
      <c r="F13" s="158"/>
      <c r="G13" s="8"/>
      <c r="H13" s="113">
        <f t="shared" si="0"/>
        <v>0</v>
      </c>
      <c r="I13" s="113">
        <f t="shared" si="0"/>
        <v>0</v>
      </c>
      <c r="J13" s="114"/>
      <c r="K13" s="130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</row>
    <row r="14" spans="1:35">
      <c r="A14" s="11" t="s">
        <v>265</v>
      </c>
      <c r="B14" s="158"/>
      <c r="C14" s="158"/>
      <c r="D14" s="13"/>
      <c r="E14" s="158"/>
      <c r="F14" s="158"/>
      <c r="G14" s="13"/>
      <c r="H14" s="113">
        <f t="shared" si="0"/>
        <v>0</v>
      </c>
      <c r="I14" s="113">
        <f t="shared" si="0"/>
        <v>0</v>
      </c>
      <c r="J14" s="115"/>
      <c r="K14" s="130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</row>
    <row r="15" spans="1:35">
      <c r="A15" s="11" t="s">
        <v>13</v>
      </c>
      <c r="B15" s="158"/>
      <c r="C15" s="158"/>
      <c r="D15" s="159"/>
      <c r="E15" s="158"/>
      <c r="F15" s="158"/>
      <c r="G15" s="159"/>
      <c r="H15" s="113">
        <f t="shared" si="0"/>
        <v>0</v>
      </c>
      <c r="I15" s="113">
        <f t="shared" si="0"/>
        <v>0</v>
      </c>
      <c r="J15" s="116">
        <f>D15+G15</f>
        <v>0</v>
      </c>
      <c r="K15" s="130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</row>
    <row r="16" spans="1:35">
      <c r="A16" s="11" t="s">
        <v>220</v>
      </c>
      <c r="B16" s="158"/>
      <c r="C16" s="158"/>
      <c r="D16" s="159"/>
      <c r="E16" s="158"/>
      <c r="F16" s="158"/>
      <c r="G16" s="159"/>
      <c r="H16" s="113">
        <f t="shared" si="0"/>
        <v>0</v>
      </c>
      <c r="I16" s="113">
        <f t="shared" si="0"/>
        <v>0</v>
      </c>
      <c r="J16" s="116">
        <f t="shared" si="0"/>
        <v>0</v>
      </c>
      <c r="K16" s="130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</row>
    <row r="17" spans="1:35">
      <c r="A17" s="11" t="s">
        <v>221</v>
      </c>
      <c r="B17" s="158"/>
      <c r="C17" s="158"/>
      <c r="D17" s="159"/>
      <c r="E17" s="158"/>
      <c r="F17" s="158"/>
      <c r="G17" s="159"/>
      <c r="H17" s="113">
        <f t="shared" si="0"/>
        <v>0</v>
      </c>
      <c r="I17" s="113">
        <f t="shared" si="0"/>
        <v>0</v>
      </c>
      <c r="J17" s="116">
        <f t="shared" si="0"/>
        <v>0</v>
      </c>
      <c r="K17" s="130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</row>
    <row r="18" spans="1:35">
      <c r="A18" s="11" t="s">
        <v>14</v>
      </c>
      <c r="B18" s="158"/>
      <c r="C18" s="158"/>
      <c r="D18" s="159"/>
      <c r="E18" s="158"/>
      <c r="F18" s="158"/>
      <c r="G18" s="159"/>
      <c r="H18" s="113">
        <f t="shared" si="0"/>
        <v>0</v>
      </c>
      <c r="I18" s="113">
        <f t="shared" si="0"/>
        <v>0</v>
      </c>
      <c r="J18" s="116">
        <f t="shared" si="0"/>
        <v>0</v>
      </c>
      <c r="K18" s="130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</row>
    <row r="19" spans="1:35">
      <c r="A19" s="11" t="s">
        <v>15</v>
      </c>
      <c r="B19" s="158"/>
      <c r="C19" s="158"/>
      <c r="D19" s="159"/>
      <c r="E19" s="158"/>
      <c r="F19" s="158"/>
      <c r="G19" s="159"/>
      <c r="H19" s="113">
        <f t="shared" si="0"/>
        <v>0</v>
      </c>
      <c r="I19" s="113">
        <f t="shared" si="0"/>
        <v>0</v>
      </c>
      <c r="J19" s="116">
        <f t="shared" si="0"/>
        <v>0</v>
      </c>
      <c r="K19" s="130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</row>
    <row r="20" spans="1:35">
      <c r="A20" s="11" t="s">
        <v>16</v>
      </c>
      <c r="B20" s="158"/>
      <c r="C20" s="158"/>
      <c r="D20" s="159"/>
      <c r="E20" s="158"/>
      <c r="F20" s="158"/>
      <c r="G20" s="159"/>
      <c r="H20" s="113">
        <f t="shared" si="0"/>
        <v>0</v>
      </c>
      <c r="I20" s="113">
        <f t="shared" si="0"/>
        <v>0</v>
      </c>
      <c r="J20" s="116">
        <f t="shared" si="0"/>
        <v>0</v>
      </c>
      <c r="K20" s="130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</row>
    <row r="21" spans="1:35">
      <c r="A21" s="11" t="s">
        <v>17</v>
      </c>
      <c r="B21" s="158"/>
      <c r="C21" s="158"/>
      <c r="D21" s="159"/>
      <c r="E21" s="158"/>
      <c r="F21" s="158"/>
      <c r="G21" s="159"/>
      <c r="H21" s="113">
        <f t="shared" si="0"/>
        <v>0</v>
      </c>
      <c r="I21" s="113">
        <f t="shared" si="0"/>
        <v>0</v>
      </c>
      <c r="J21" s="116">
        <f t="shared" si="0"/>
        <v>0</v>
      </c>
      <c r="K21" s="130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</row>
    <row r="22" spans="1:35">
      <c r="A22" s="11" t="s">
        <v>18</v>
      </c>
      <c r="B22" s="158"/>
      <c r="C22" s="158"/>
      <c r="D22" s="159"/>
      <c r="E22" s="158"/>
      <c r="F22" s="158"/>
      <c r="G22" s="159"/>
      <c r="H22" s="113">
        <f t="shared" si="0"/>
        <v>0</v>
      </c>
      <c r="I22" s="113">
        <f t="shared" si="0"/>
        <v>0</v>
      </c>
      <c r="J22" s="116">
        <f t="shared" si="0"/>
        <v>0</v>
      </c>
      <c r="K22" s="130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</row>
    <row r="23" spans="1:35">
      <c r="A23" s="11" t="s">
        <v>19</v>
      </c>
      <c r="B23" s="158"/>
      <c r="C23" s="158"/>
      <c r="D23" s="159"/>
      <c r="E23" s="158"/>
      <c r="F23" s="158"/>
      <c r="G23" s="159"/>
      <c r="H23" s="113">
        <f t="shared" si="0"/>
        <v>0</v>
      </c>
      <c r="I23" s="113">
        <f t="shared" si="0"/>
        <v>0</v>
      </c>
      <c r="J23" s="116">
        <f>D23+G23</f>
        <v>0</v>
      </c>
      <c r="K23" s="130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</row>
    <row r="24" spans="1:35">
      <c r="A24" s="11" t="s">
        <v>20</v>
      </c>
      <c r="B24" s="158"/>
      <c r="C24" s="158"/>
      <c r="D24" s="159"/>
      <c r="E24" s="158"/>
      <c r="F24" s="158"/>
      <c r="G24" s="159"/>
      <c r="H24" s="113">
        <f t="shared" si="0"/>
        <v>0</v>
      </c>
      <c r="I24" s="113">
        <f t="shared" si="0"/>
        <v>0</v>
      </c>
      <c r="J24" s="116">
        <f>D24+G24</f>
        <v>0</v>
      </c>
      <c r="K24" s="130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</row>
    <row r="25" spans="1:35">
      <c r="A25" s="11" t="s">
        <v>21</v>
      </c>
      <c r="B25" s="158"/>
      <c r="C25" s="158"/>
      <c r="D25" s="15"/>
      <c r="E25" s="158"/>
      <c r="F25" s="158"/>
      <c r="G25" s="8"/>
      <c r="H25" s="113">
        <f t="shared" si="0"/>
        <v>0</v>
      </c>
      <c r="I25" s="113">
        <f t="shared" si="0"/>
        <v>0</v>
      </c>
      <c r="J25" s="114"/>
      <c r="K25" s="130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</row>
    <row r="26" spans="1:35">
      <c r="A26" s="11" t="s">
        <v>22</v>
      </c>
      <c r="B26" s="158"/>
      <c r="C26" s="158"/>
      <c r="D26" s="15"/>
      <c r="E26" s="158"/>
      <c r="F26" s="158"/>
      <c r="G26" s="8"/>
      <c r="H26" s="113">
        <f t="shared" si="0"/>
        <v>0</v>
      </c>
      <c r="I26" s="113">
        <f t="shared" si="0"/>
        <v>0</v>
      </c>
      <c r="J26" s="114"/>
      <c r="K26" s="130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</row>
    <row r="27" spans="1:35">
      <c r="A27" s="11" t="s">
        <v>23</v>
      </c>
      <c r="B27" s="158"/>
      <c r="C27" s="158"/>
      <c r="D27" s="15"/>
      <c r="E27" s="158"/>
      <c r="F27" s="158"/>
      <c r="G27" s="8"/>
      <c r="H27" s="113">
        <f t="shared" si="0"/>
        <v>0</v>
      </c>
      <c r="I27" s="113">
        <f t="shared" si="0"/>
        <v>0</v>
      </c>
      <c r="J27" s="114"/>
      <c r="K27" s="130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</row>
    <row r="28" spans="1:35">
      <c r="A28" s="11" t="s">
        <v>24</v>
      </c>
      <c r="B28" s="158"/>
      <c r="C28" s="158"/>
      <c r="D28" s="15"/>
      <c r="E28" s="158"/>
      <c r="F28" s="158"/>
      <c r="G28" s="8"/>
      <c r="H28" s="113">
        <f t="shared" si="0"/>
        <v>0</v>
      </c>
      <c r="I28" s="113">
        <f t="shared" si="0"/>
        <v>0</v>
      </c>
      <c r="J28" s="114"/>
      <c r="K28" s="130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</row>
    <row r="29" spans="1:35">
      <c r="A29" s="11" t="s">
        <v>25</v>
      </c>
      <c r="B29" s="158"/>
      <c r="C29" s="158"/>
      <c r="D29" s="15"/>
      <c r="E29" s="158"/>
      <c r="F29" s="158"/>
      <c r="G29" s="8"/>
      <c r="H29" s="113">
        <f t="shared" si="0"/>
        <v>0</v>
      </c>
      <c r="I29" s="113">
        <f t="shared" si="0"/>
        <v>0</v>
      </c>
      <c r="J29" s="114"/>
      <c r="K29" s="130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</row>
    <row r="30" spans="1:35">
      <c r="A30" s="11" t="s">
        <v>26</v>
      </c>
      <c r="B30" s="158"/>
      <c r="C30" s="158"/>
      <c r="D30" s="15"/>
      <c r="E30" s="158"/>
      <c r="F30" s="158"/>
      <c r="G30" s="8"/>
      <c r="H30" s="113">
        <f t="shared" si="0"/>
        <v>0</v>
      </c>
      <c r="I30" s="113">
        <f t="shared" si="0"/>
        <v>0</v>
      </c>
      <c r="J30" s="114"/>
      <c r="K30" s="130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</row>
    <row r="31" spans="1:35">
      <c r="A31" s="11" t="s">
        <v>27</v>
      </c>
      <c r="B31" s="158"/>
      <c r="C31" s="158"/>
      <c r="D31" s="16"/>
      <c r="E31" s="158"/>
      <c r="F31" s="158"/>
      <c r="G31" s="13"/>
      <c r="H31" s="113">
        <f t="shared" si="0"/>
        <v>0</v>
      </c>
      <c r="I31" s="113">
        <f t="shared" si="0"/>
        <v>0</v>
      </c>
      <c r="J31" s="115"/>
      <c r="K31" s="130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</row>
    <row r="32" spans="1:35" ht="16.5" thickBot="1">
      <c r="A32" s="6" t="s">
        <v>28</v>
      </c>
      <c r="B32" s="117">
        <f>SUM(B10:B31)</f>
        <v>0</v>
      </c>
      <c r="C32" s="117">
        <f>SUM(C10:C31)</f>
        <v>0</v>
      </c>
      <c r="D32" s="142">
        <f>SUM(D15:D24)</f>
        <v>0</v>
      </c>
      <c r="E32" s="117">
        <f>SUM(E10:E31)</f>
        <v>0</v>
      </c>
      <c r="F32" s="117">
        <f>SUM(F10:F31)</f>
        <v>0</v>
      </c>
      <c r="G32" s="142">
        <f>SUM(G15:G24)</f>
        <v>0</v>
      </c>
      <c r="H32" s="117">
        <f>SUM(H10:H31)</f>
        <v>0</v>
      </c>
      <c r="I32" s="117">
        <f>SUM(I10:I31)</f>
        <v>0</v>
      </c>
      <c r="J32" s="118">
        <f>SUM(J15:J24)</f>
        <v>0</v>
      </c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</row>
    <row r="33" spans="1:35" ht="16.5" thickBot="1">
      <c r="A33" s="124"/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</row>
    <row r="34" spans="1:35" ht="16.5" thickBot="1">
      <c r="A34" s="174" t="s">
        <v>29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6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</row>
    <row r="35" spans="1:35" ht="30.75" customHeight="1">
      <c r="A35" s="187" t="s">
        <v>2</v>
      </c>
      <c r="B35" s="190" t="s">
        <v>30</v>
      </c>
      <c r="C35" s="191"/>
      <c r="D35" s="190" t="s">
        <v>31</v>
      </c>
      <c r="E35" s="191"/>
      <c r="F35" s="194" t="s">
        <v>32</v>
      </c>
      <c r="G35" s="195"/>
      <c r="H35" s="195"/>
      <c r="I35" s="195"/>
      <c r="J35" s="195"/>
      <c r="K35" s="196"/>
      <c r="L35" s="194" t="s">
        <v>33</v>
      </c>
      <c r="M35" s="195"/>
      <c r="N35" s="195"/>
      <c r="O35" s="195"/>
      <c r="P35" s="195"/>
      <c r="Q35" s="195"/>
      <c r="R35" s="195"/>
      <c r="S35" s="195"/>
      <c r="T35" s="196"/>
      <c r="U35" s="194" t="s">
        <v>34</v>
      </c>
      <c r="V35" s="195"/>
      <c r="W35" s="195"/>
      <c r="X35" s="199"/>
      <c r="Y35" s="200" t="s">
        <v>177</v>
      </c>
      <c r="Z35" s="201"/>
      <c r="AA35" s="204" t="s">
        <v>273</v>
      </c>
      <c r="AB35" s="205"/>
      <c r="AC35" s="124"/>
      <c r="AD35" s="208" t="s">
        <v>182</v>
      </c>
      <c r="AE35" s="209"/>
      <c r="AF35" s="210"/>
      <c r="AG35" s="124"/>
      <c r="AH35" s="124"/>
      <c r="AI35" s="124"/>
    </row>
    <row r="36" spans="1:35" ht="34.9" customHeight="1">
      <c r="A36" s="188"/>
      <c r="B36" s="192"/>
      <c r="C36" s="193"/>
      <c r="D36" s="192"/>
      <c r="E36" s="193"/>
      <c r="F36" s="211" t="s">
        <v>35</v>
      </c>
      <c r="G36" s="212"/>
      <c r="H36" s="211" t="s">
        <v>36</v>
      </c>
      <c r="I36" s="212"/>
      <c r="J36" s="211" t="s">
        <v>37</v>
      </c>
      <c r="K36" s="212"/>
      <c r="L36" s="197" t="s">
        <v>38</v>
      </c>
      <c r="M36" s="197" t="s">
        <v>39</v>
      </c>
      <c r="N36" s="197" t="s">
        <v>40</v>
      </c>
      <c r="O36" s="197" t="s">
        <v>41</v>
      </c>
      <c r="P36" s="197" t="s">
        <v>42</v>
      </c>
      <c r="Q36" s="197" t="s">
        <v>43</v>
      </c>
      <c r="R36" s="197" t="s">
        <v>44</v>
      </c>
      <c r="S36" s="197" t="s">
        <v>45</v>
      </c>
      <c r="T36" s="197" t="s">
        <v>222</v>
      </c>
      <c r="U36" s="197" t="s">
        <v>46</v>
      </c>
      <c r="V36" s="211" t="s">
        <v>47</v>
      </c>
      <c r="W36" s="213"/>
      <c r="X36" s="214"/>
      <c r="Y36" s="202"/>
      <c r="Z36" s="203"/>
      <c r="AA36" s="206"/>
      <c r="AB36" s="207"/>
      <c r="AC36" s="124"/>
      <c r="AD36" s="41" t="s">
        <v>2</v>
      </c>
      <c r="AE36" s="42" t="s">
        <v>183</v>
      </c>
      <c r="AF36" s="43" t="s">
        <v>184</v>
      </c>
      <c r="AG36" s="124"/>
      <c r="AH36" s="124"/>
      <c r="AI36" s="124"/>
    </row>
    <row r="37" spans="1:35" ht="62.25" customHeight="1">
      <c r="A37" s="189"/>
      <c r="B37" s="17" t="s">
        <v>48</v>
      </c>
      <c r="C37" s="17" t="s">
        <v>49</v>
      </c>
      <c r="D37" s="17" t="s">
        <v>48</v>
      </c>
      <c r="E37" s="17" t="s">
        <v>49</v>
      </c>
      <c r="F37" s="17" t="s">
        <v>48</v>
      </c>
      <c r="G37" s="17" t="s">
        <v>49</v>
      </c>
      <c r="H37" s="17" t="s">
        <v>48</v>
      </c>
      <c r="I37" s="17" t="s">
        <v>49</v>
      </c>
      <c r="J37" s="17" t="s">
        <v>48</v>
      </c>
      <c r="K37" s="17" t="s">
        <v>49</v>
      </c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7" t="s">
        <v>50</v>
      </c>
      <c r="W37" s="17" t="s">
        <v>51</v>
      </c>
      <c r="X37" s="18" t="s">
        <v>52</v>
      </c>
      <c r="Y37" s="44" t="s">
        <v>178</v>
      </c>
      <c r="Z37" s="45" t="s">
        <v>179</v>
      </c>
      <c r="AA37" s="45" t="s">
        <v>180</v>
      </c>
      <c r="AB37" s="46" t="s">
        <v>181</v>
      </c>
      <c r="AC37" s="124"/>
      <c r="AD37" s="41" t="s">
        <v>185</v>
      </c>
      <c r="AE37" s="158"/>
      <c r="AF37" s="158"/>
      <c r="AG37" s="124"/>
      <c r="AH37" s="124"/>
      <c r="AI37" s="124"/>
    </row>
    <row r="38" spans="1:35" ht="16.5" thickBot="1">
      <c r="A38" s="20" t="s">
        <v>5</v>
      </c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24"/>
      <c r="AD38" s="47" t="s">
        <v>6</v>
      </c>
      <c r="AE38" s="158"/>
      <c r="AF38" s="158"/>
      <c r="AG38" s="124"/>
      <c r="AH38" s="124"/>
      <c r="AI38" s="124"/>
    </row>
    <row r="39" spans="1:35" ht="16.5" thickBot="1">
      <c r="A39" s="4" t="s">
        <v>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24"/>
      <c r="AD39" s="124"/>
      <c r="AE39" s="124"/>
      <c r="AF39" s="124"/>
      <c r="AG39" s="124"/>
      <c r="AH39" s="124"/>
      <c r="AI39" s="124"/>
    </row>
    <row r="40" spans="1:35" ht="16.5" thickBot="1">
      <c r="A40" s="124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</row>
    <row r="41" spans="1:35" ht="16.5" thickBot="1">
      <c r="A41" s="174" t="s">
        <v>53</v>
      </c>
      <c r="B41" s="175"/>
      <c r="C41" s="175"/>
      <c r="D41" s="175"/>
      <c r="E41" s="176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</row>
    <row r="42" spans="1:35" ht="30.6" customHeight="1">
      <c r="A42" s="3" t="s">
        <v>54</v>
      </c>
      <c r="B42" s="194" t="s">
        <v>55</v>
      </c>
      <c r="C42" s="196"/>
      <c r="D42" s="194" t="s">
        <v>56</v>
      </c>
      <c r="E42" s="196"/>
      <c r="F42" s="194" t="s">
        <v>57</v>
      </c>
      <c r="G42" s="196"/>
      <c r="H42" s="194" t="s">
        <v>58</v>
      </c>
      <c r="I42" s="196"/>
      <c r="J42" s="194" t="s">
        <v>59</v>
      </c>
      <c r="K42" s="196"/>
      <c r="L42" s="194" t="s">
        <v>60</v>
      </c>
      <c r="M42" s="196"/>
      <c r="N42" s="194" t="s">
        <v>61</v>
      </c>
      <c r="O42" s="196"/>
      <c r="P42" s="194" t="s">
        <v>62</v>
      </c>
      <c r="Q42" s="196"/>
      <c r="R42" s="194" t="s">
        <v>63</v>
      </c>
      <c r="S42" s="195"/>
      <c r="T42" s="196"/>
      <c r="U42" s="194" t="s">
        <v>64</v>
      </c>
      <c r="V42" s="196"/>
      <c r="W42" s="194" t="s">
        <v>65</v>
      </c>
      <c r="X42" s="196"/>
      <c r="Y42" s="194" t="s">
        <v>66</v>
      </c>
      <c r="Z42" s="199"/>
      <c r="AA42" s="125"/>
      <c r="AB42" s="169" t="s">
        <v>53</v>
      </c>
      <c r="AC42" s="169"/>
      <c r="AD42" s="125"/>
      <c r="AE42" s="170" t="s">
        <v>280</v>
      </c>
      <c r="AF42" s="170"/>
      <c r="AG42" s="125"/>
      <c r="AH42" s="171" t="s">
        <v>281</v>
      </c>
      <c r="AI42" s="171"/>
    </row>
    <row r="43" spans="1:35" ht="31.5">
      <c r="A43" s="20" t="s">
        <v>2</v>
      </c>
      <c r="B43" s="17" t="s">
        <v>67</v>
      </c>
      <c r="C43" s="17" t="s">
        <v>6</v>
      </c>
      <c r="D43" s="17" t="s">
        <v>67</v>
      </c>
      <c r="E43" s="17" t="s">
        <v>6</v>
      </c>
      <c r="F43" s="17" t="s">
        <v>67</v>
      </c>
      <c r="G43" s="17" t="s">
        <v>6</v>
      </c>
      <c r="H43" s="17" t="s">
        <v>67</v>
      </c>
      <c r="I43" s="17" t="s">
        <v>6</v>
      </c>
      <c r="J43" s="17" t="s">
        <v>67</v>
      </c>
      <c r="K43" s="17" t="s">
        <v>6</v>
      </c>
      <c r="L43" s="17" t="s">
        <v>67</v>
      </c>
      <c r="M43" s="17" t="s">
        <v>6</v>
      </c>
      <c r="N43" s="17" t="s">
        <v>67</v>
      </c>
      <c r="O43" s="17" t="s">
        <v>6</v>
      </c>
      <c r="P43" s="17" t="s">
        <v>67</v>
      </c>
      <c r="Q43" s="17" t="s">
        <v>6</v>
      </c>
      <c r="R43" s="17" t="s">
        <v>67</v>
      </c>
      <c r="S43" s="211" t="s">
        <v>6</v>
      </c>
      <c r="T43" s="212"/>
      <c r="U43" s="17" t="s">
        <v>67</v>
      </c>
      <c r="V43" s="17" t="s">
        <v>6</v>
      </c>
      <c r="W43" s="17" t="s">
        <v>67</v>
      </c>
      <c r="X43" s="17" t="s">
        <v>6</v>
      </c>
      <c r="Y43" s="17" t="s">
        <v>67</v>
      </c>
      <c r="Z43" s="18" t="s">
        <v>6</v>
      </c>
      <c r="AA43" s="125"/>
      <c r="AB43" s="17" t="s">
        <v>67</v>
      </c>
      <c r="AC43" s="17" t="s">
        <v>6</v>
      </c>
      <c r="AD43" s="125"/>
      <c r="AE43" s="17" t="s">
        <v>67</v>
      </c>
      <c r="AF43" s="17" t="s">
        <v>6</v>
      </c>
      <c r="AG43" s="125"/>
      <c r="AH43" s="17" t="s">
        <v>67</v>
      </c>
      <c r="AI43" s="17" t="s">
        <v>6</v>
      </c>
    </row>
    <row r="44" spans="1:35" ht="30" customHeight="1">
      <c r="A44" s="21" t="s">
        <v>68</v>
      </c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220"/>
      <c r="T44" s="221"/>
      <c r="U44" s="160"/>
      <c r="V44" s="160"/>
      <c r="W44" s="160"/>
      <c r="X44" s="160"/>
      <c r="Y44" s="160"/>
      <c r="Z44" s="160"/>
      <c r="AA44" s="21" t="s">
        <v>68</v>
      </c>
      <c r="AB44" s="56">
        <f>U44+W44+Y44+R44+P44+N44+L44+J44+H44+F44+D44+B44</f>
        <v>0</v>
      </c>
      <c r="AC44" s="56">
        <f>V44+X44+Z44+S44+Q44+O44+M44+K44+I44+G44+E44+C44</f>
        <v>0</v>
      </c>
      <c r="AD44" s="125"/>
      <c r="AE44" s="62">
        <f>D38+E38</f>
        <v>0</v>
      </c>
      <c r="AF44" s="62">
        <f>D39+E39</f>
        <v>0</v>
      </c>
      <c r="AG44" s="125"/>
      <c r="AH44" s="62">
        <f>AB44-AE44</f>
        <v>0</v>
      </c>
      <c r="AI44" s="62">
        <f t="shared" ref="AI44:AI47" si="1">AC44-AF44</f>
        <v>0</v>
      </c>
    </row>
    <row r="45" spans="1:35" ht="36" customHeight="1">
      <c r="A45" s="58" t="s">
        <v>69</v>
      </c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222"/>
      <c r="T45" s="223"/>
      <c r="U45" s="161"/>
      <c r="V45" s="161"/>
      <c r="W45" s="161"/>
      <c r="X45" s="161"/>
      <c r="Y45" s="161"/>
      <c r="Z45" s="161"/>
      <c r="AA45" s="127" t="s">
        <v>69</v>
      </c>
      <c r="AB45" s="56">
        <f>U45+W45+Y45+R45+P45+N45+L45+J45+H45+F45+D45+B45</f>
        <v>0</v>
      </c>
      <c r="AC45" s="56">
        <f>V45+X45+Z45+S45+Q45+O45+M45+K45+I45+G45+E45+C45</f>
        <v>0</v>
      </c>
      <c r="AD45" s="125"/>
      <c r="AE45" s="56">
        <f>C52+C53+D52+D53</f>
        <v>0</v>
      </c>
      <c r="AF45" s="56">
        <f>C54+C55+D54+D55</f>
        <v>0</v>
      </c>
      <c r="AG45" s="125"/>
      <c r="AH45" s="62">
        <f t="shared" ref="AH45:AH47" si="2">AB45-AE45</f>
        <v>0</v>
      </c>
      <c r="AI45" s="62">
        <f t="shared" si="1"/>
        <v>0</v>
      </c>
    </row>
    <row r="46" spans="1:35" ht="35.25" customHeight="1">
      <c r="A46" s="59" t="s">
        <v>70</v>
      </c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224"/>
      <c r="T46" s="225"/>
      <c r="U46" s="162"/>
      <c r="V46" s="162"/>
      <c r="W46" s="162"/>
      <c r="X46" s="162"/>
      <c r="Y46" s="162"/>
      <c r="Z46" s="162"/>
      <c r="AA46" s="128" t="s">
        <v>70</v>
      </c>
      <c r="AB46" s="56">
        <f t="shared" ref="AB46:AC47" si="3">U46+W46+Y46+R46+P46+N46+L46+J46+H46+F46+D46+B46</f>
        <v>0</v>
      </c>
      <c r="AC46" s="56">
        <f t="shared" si="3"/>
        <v>0</v>
      </c>
      <c r="AD46" s="125"/>
      <c r="AE46" s="56">
        <f>E52+E53</f>
        <v>0</v>
      </c>
      <c r="AF46" s="56">
        <f>E54+E55</f>
        <v>0</v>
      </c>
      <c r="AG46" s="125"/>
      <c r="AH46" s="62">
        <f t="shared" si="2"/>
        <v>0</v>
      </c>
      <c r="AI46" s="62">
        <f t="shared" si="1"/>
        <v>0</v>
      </c>
    </row>
    <row r="47" spans="1:35" ht="30.75" thickBot="1">
      <c r="A47" s="60" t="s">
        <v>71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226"/>
      <c r="T47" s="227"/>
      <c r="U47" s="163"/>
      <c r="V47" s="163"/>
      <c r="W47" s="163"/>
      <c r="X47" s="163"/>
      <c r="Y47" s="163"/>
      <c r="Z47" s="163"/>
      <c r="AA47" s="129" t="s">
        <v>71</v>
      </c>
      <c r="AB47" s="56">
        <f>U47+W47+Y47+R47+P47+N47+L47+J47+H47+F47+D47+B47</f>
        <v>0</v>
      </c>
      <c r="AC47" s="56">
        <f t="shared" si="3"/>
        <v>0</v>
      </c>
      <c r="AD47" s="125"/>
      <c r="AE47" s="62">
        <f>F52+F53+G52+G53+H52+H53+I52+I53+J52+J53+K52+K53+L52+L53+M52+M53+N52+N53+O52+O53+P52+P53+Q52+Q53+R52+R53+S52+S53+T52+T53+U52+U53+V52+V53+W52+W53+X52+X53</f>
        <v>0</v>
      </c>
      <c r="AF47" s="62">
        <f>Y54+Y55-(C54+C55+D54+D55+E54+E55)</f>
        <v>0</v>
      </c>
      <c r="AG47" s="125"/>
      <c r="AH47" s="62">
        <f t="shared" si="2"/>
        <v>0</v>
      </c>
      <c r="AI47" s="62">
        <f t="shared" si="1"/>
        <v>0</v>
      </c>
    </row>
    <row r="48" spans="1:35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</row>
    <row r="49" spans="1:35" ht="16.5" thickBot="1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</row>
    <row r="50" spans="1:35" ht="16.5" thickBot="1">
      <c r="A50" s="174" t="s">
        <v>72</v>
      </c>
      <c r="B50" s="175"/>
      <c r="C50" s="175"/>
      <c r="D50" s="175"/>
      <c r="E50" s="175"/>
      <c r="F50" s="176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</row>
    <row r="51" spans="1:35" ht="31.5">
      <c r="A51" s="3" t="s">
        <v>2</v>
      </c>
      <c r="B51" s="22" t="s">
        <v>73</v>
      </c>
      <c r="C51" s="22" t="s">
        <v>74</v>
      </c>
      <c r="D51" s="22" t="s">
        <v>75</v>
      </c>
      <c r="E51" s="22" t="s">
        <v>76</v>
      </c>
      <c r="F51" s="22" t="s">
        <v>223</v>
      </c>
      <c r="G51" s="22" t="s">
        <v>224</v>
      </c>
      <c r="H51" s="22" t="s">
        <v>38</v>
      </c>
      <c r="I51" s="22" t="s">
        <v>225</v>
      </c>
      <c r="J51" s="22" t="s">
        <v>226</v>
      </c>
      <c r="K51" s="22" t="s">
        <v>40</v>
      </c>
      <c r="L51" s="22" t="s">
        <v>41</v>
      </c>
      <c r="M51" s="22" t="s">
        <v>42</v>
      </c>
      <c r="N51" s="22" t="s">
        <v>43</v>
      </c>
      <c r="O51" s="22" t="s">
        <v>227</v>
      </c>
      <c r="P51" s="22" t="s">
        <v>45</v>
      </c>
      <c r="Q51" s="22" t="s">
        <v>228</v>
      </c>
      <c r="R51" s="22" t="s">
        <v>77</v>
      </c>
      <c r="S51" s="22" t="s">
        <v>229</v>
      </c>
      <c r="T51" s="22" t="s">
        <v>78</v>
      </c>
      <c r="U51" s="22" t="s">
        <v>79</v>
      </c>
      <c r="V51" s="22" t="s">
        <v>80</v>
      </c>
      <c r="W51" s="22" t="s">
        <v>81</v>
      </c>
      <c r="X51" s="22" t="s">
        <v>270</v>
      </c>
      <c r="Y51" s="23" t="s">
        <v>28</v>
      </c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</row>
    <row r="52" spans="1:35">
      <c r="A52" s="215" t="s">
        <v>5</v>
      </c>
      <c r="B52" s="17" t="s">
        <v>82</v>
      </c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8">
        <f t="shared" ref="Y52:Y57" si="4">SUM(C52:X52)</f>
        <v>0</v>
      </c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</row>
    <row r="53" spans="1:35">
      <c r="A53" s="189"/>
      <c r="B53" s="17" t="s">
        <v>12</v>
      </c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8">
        <f t="shared" si="4"/>
        <v>0</v>
      </c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</row>
    <row r="54" spans="1:35">
      <c r="A54" s="215" t="s">
        <v>6</v>
      </c>
      <c r="B54" s="17" t="s">
        <v>82</v>
      </c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8">
        <f t="shared" si="4"/>
        <v>0</v>
      </c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</row>
    <row r="55" spans="1:35">
      <c r="A55" s="189"/>
      <c r="B55" s="17" t="s">
        <v>12</v>
      </c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8">
        <f t="shared" si="4"/>
        <v>0</v>
      </c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</row>
    <row r="56" spans="1:35">
      <c r="A56" s="215" t="s">
        <v>9</v>
      </c>
      <c r="B56" s="17" t="s">
        <v>82</v>
      </c>
      <c r="C56" s="17">
        <f>C52+C54</f>
        <v>0</v>
      </c>
      <c r="D56" s="17">
        <f t="shared" ref="C56:X57" si="5">D52+D54</f>
        <v>0</v>
      </c>
      <c r="E56" s="17">
        <f t="shared" si="5"/>
        <v>0</v>
      </c>
      <c r="F56" s="17">
        <f t="shared" si="5"/>
        <v>0</v>
      </c>
      <c r="G56" s="17">
        <f t="shared" si="5"/>
        <v>0</v>
      </c>
      <c r="H56" s="17">
        <f t="shared" si="5"/>
        <v>0</v>
      </c>
      <c r="I56" s="17">
        <f t="shared" si="5"/>
        <v>0</v>
      </c>
      <c r="J56" s="17">
        <f t="shared" si="5"/>
        <v>0</v>
      </c>
      <c r="K56" s="17">
        <f t="shared" si="5"/>
        <v>0</v>
      </c>
      <c r="L56" s="17">
        <f t="shared" si="5"/>
        <v>0</v>
      </c>
      <c r="M56" s="17">
        <f t="shared" si="5"/>
        <v>0</v>
      </c>
      <c r="N56" s="17">
        <f t="shared" si="5"/>
        <v>0</v>
      </c>
      <c r="O56" s="17">
        <f t="shared" si="5"/>
        <v>0</v>
      </c>
      <c r="P56" s="17">
        <f t="shared" si="5"/>
        <v>0</v>
      </c>
      <c r="Q56" s="17">
        <f t="shared" si="5"/>
        <v>0</v>
      </c>
      <c r="R56" s="17">
        <f t="shared" si="5"/>
        <v>0</v>
      </c>
      <c r="S56" s="17">
        <f t="shared" si="5"/>
        <v>0</v>
      </c>
      <c r="T56" s="17">
        <f t="shared" si="5"/>
        <v>0</v>
      </c>
      <c r="U56" s="17">
        <f t="shared" si="5"/>
        <v>0</v>
      </c>
      <c r="V56" s="17">
        <f t="shared" si="5"/>
        <v>0</v>
      </c>
      <c r="W56" s="17">
        <f t="shared" si="5"/>
        <v>0</v>
      </c>
      <c r="X56" s="17">
        <f t="shared" si="5"/>
        <v>0</v>
      </c>
      <c r="Y56" s="18">
        <f t="shared" si="4"/>
        <v>0</v>
      </c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</row>
    <row r="57" spans="1:35" ht="16.5" thickBot="1">
      <c r="A57" s="216"/>
      <c r="B57" s="19" t="s">
        <v>12</v>
      </c>
      <c r="C57" s="17">
        <f t="shared" si="5"/>
        <v>0</v>
      </c>
      <c r="D57" s="17">
        <f t="shared" si="5"/>
        <v>0</v>
      </c>
      <c r="E57" s="17">
        <f t="shared" si="5"/>
        <v>0</v>
      </c>
      <c r="F57" s="17">
        <f t="shared" si="5"/>
        <v>0</v>
      </c>
      <c r="G57" s="17">
        <f t="shared" si="5"/>
        <v>0</v>
      </c>
      <c r="H57" s="17">
        <f t="shared" si="5"/>
        <v>0</v>
      </c>
      <c r="I57" s="17">
        <f t="shared" si="5"/>
        <v>0</v>
      </c>
      <c r="J57" s="17">
        <f t="shared" si="5"/>
        <v>0</v>
      </c>
      <c r="K57" s="17">
        <f t="shared" si="5"/>
        <v>0</v>
      </c>
      <c r="L57" s="17">
        <f t="shared" si="5"/>
        <v>0</v>
      </c>
      <c r="M57" s="17">
        <f t="shared" si="5"/>
        <v>0</v>
      </c>
      <c r="N57" s="17">
        <f t="shared" si="5"/>
        <v>0</v>
      </c>
      <c r="O57" s="17">
        <f t="shared" si="5"/>
        <v>0</v>
      </c>
      <c r="P57" s="17">
        <f t="shared" si="5"/>
        <v>0</v>
      </c>
      <c r="Q57" s="17">
        <f t="shared" si="5"/>
        <v>0</v>
      </c>
      <c r="R57" s="17">
        <f t="shared" si="5"/>
        <v>0</v>
      </c>
      <c r="S57" s="17">
        <f t="shared" si="5"/>
        <v>0</v>
      </c>
      <c r="T57" s="17">
        <f t="shared" si="5"/>
        <v>0</v>
      </c>
      <c r="U57" s="17">
        <f t="shared" si="5"/>
        <v>0</v>
      </c>
      <c r="V57" s="17">
        <f t="shared" si="5"/>
        <v>0</v>
      </c>
      <c r="W57" s="17">
        <f t="shared" si="5"/>
        <v>0</v>
      </c>
      <c r="X57" s="17">
        <f t="shared" si="5"/>
        <v>0</v>
      </c>
      <c r="Y57" s="18">
        <f t="shared" si="4"/>
        <v>0</v>
      </c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</row>
    <row r="58" spans="1:35" ht="16.5" thickBot="1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</row>
    <row r="59" spans="1:35" ht="31.5" customHeight="1" thickBot="1">
      <c r="A59" s="217" t="s">
        <v>83</v>
      </c>
      <c r="B59" s="218"/>
      <c r="C59" s="218"/>
      <c r="D59" s="218"/>
      <c r="E59" s="218"/>
      <c r="F59" s="218"/>
      <c r="G59" s="218"/>
      <c r="H59" s="218"/>
      <c r="I59" s="218"/>
      <c r="J59" s="218"/>
      <c r="K59" s="219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</row>
    <row r="60" spans="1:35" ht="105" customHeight="1">
      <c r="A60" s="3" t="s">
        <v>2</v>
      </c>
      <c r="B60" s="22" t="s">
        <v>84</v>
      </c>
      <c r="C60" s="22" t="s">
        <v>85</v>
      </c>
      <c r="D60" s="22" t="s">
        <v>86</v>
      </c>
      <c r="E60" s="105" t="s">
        <v>87</v>
      </c>
      <c r="F60" s="22" t="s">
        <v>88</v>
      </c>
      <c r="G60" s="22" t="s">
        <v>89</v>
      </c>
      <c r="H60" s="22" t="s">
        <v>90</v>
      </c>
      <c r="I60" s="22" t="s">
        <v>91</v>
      </c>
      <c r="J60" s="22" t="s">
        <v>92</v>
      </c>
      <c r="K60" s="23" t="s">
        <v>93</v>
      </c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</row>
    <row r="61" spans="1:35" ht="32.25" customHeight="1">
      <c r="A61" s="215" t="s">
        <v>5</v>
      </c>
      <c r="B61" s="17" t="s">
        <v>74</v>
      </c>
      <c r="C61" s="158"/>
      <c r="D61" s="158"/>
      <c r="E61" s="158"/>
      <c r="F61" s="158"/>
      <c r="G61" s="158"/>
      <c r="H61" s="158"/>
      <c r="I61" s="158"/>
      <c r="J61" s="158"/>
      <c r="K61" s="158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</row>
    <row r="62" spans="1:35" ht="41.25" customHeight="1">
      <c r="A62" s="188"/>
      <c r="B62" s="17" t="s">
        <v>94</v>
      </c>
      <c r="C62" s="158"/>
      <c r="D62" s="158"/>
      <c r="E62" s="158"/>
      <c r="F62" s="164"/>
      <c r="G62" s="164"/>
      <c r="H62" s="158"/>
      <c r="I62" s="164"/>
      <c r="J62" s="158"/>
      <c r="K62" s="158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</row>
    <row r="63" spans="1:35" ht="32.25" customHeight="1">
      <c r="A63" s="189"/>
      <c r="B63" s="17" t="s">
        <v>95</v>
      </c>
      <c r="C63" s="158"/>
      <c r="D63" s="158"/>
      <c r="E63" s="158"/>
      <c r="F63" s="165"/>
      <c r="G63" s="165"/>
      <c r="H63" s="158"/>
      <c r="I63" s="165"/>
      <c r="J63" s="158"/>
      <c r="K63" s="158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</row>
    <row r="64" spans="1:35">
      <c r="A64" s="215" t="s">
        <v>6</v>
      </c>
      <c r="B64" s="17" t="s">
        <v>74</v>
      </c>
      <c r="C64" s="158"/>
      <c r="D64" s="158"/>
      <c r="E64" s="158"/>
      <c r="F64" s="158"/>
      <c r="G64" s="158"/>
      <c r="H64" s="158"/>
      <c r="I64" s="158"/>
      <c r="J64" s="158"/>
      <c r="K64" s="158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</row>
    <row r="65" spans="1:35" ht="42.75" customHeight="1">
      <c r="A65" s="188"/>
      <c r="B65" s="17" t="s">
        <v>94</v>
      </c>
      <c r="C65" s="158"/>
      <c r="D65" s="158"/>
      <c r="E65" s="158"/>
      <c r="F65" s="165"/>
      <c r="G65" s="165"/>
      <c r="H65" s="158"/>
      <c r="I65" s="165"/>
      <c r="J65" s="158"/>
      <c r="K65" s="158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</row>
    <row r="66" spans="1:35" ht="37.9" customHeight="1" thickBot="1">
      <c r="A66" s="216"/>
      <c r="B66" s="19" t="s">
        <v>95</v>
      </c>
      <c r="C66" s="158"/>
      <c r="D66" s="158"/>
      <c r="E66" s="158"/>
      <c r="F66" s="166"/>
      <c r="G66" s="166"/>
      <c r="H66" s="158"/>
      <c r="I66" s="166"/>
      <c r="J66" s="158"/>
      <c r="K66" s="158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</row>
    <row r="67" spans="1:35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</row>
    <row r="68" spans="1:35" ht="16.5" thickBot="1">
      <c r="A68" s="234" t="s">
        <v>96</v>
      </c>
      <c r="B68" s="235"/>
      <c r="C68" s="235"/>
      <c r="D68" s="235"/>
      <c r="E68" s="235"/>
      <c r="F68" s="235"/>
      <c r="G68" s="235"/>
      <c r="H68" s="235"/>
      <c r="I68" s="235"/>
      <c r="J68" s="235"/>
      <c r="K68" s="235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</row>
    <row r="69" spans="1:35" ht="32.25" thickBot="1">
      <c r="A69" s="122" t="s">
        <v>2</v>
      </c>
      <c r="B69" s="123" t="s">
        <v>97</v>
      </c>
      <c r="C69" s="26" t="s">
        <v>38</v>
      </c>
      <c r="D69" s="27" t="s">
        <v>39</v>
      </c>
      <c r="E69" s="27" t="s">
        <v>40</v>
      </c>
      <c r="F69" s="27" t="s">
        <v>41</v>
      </c>
      <c r="G69" s="27" t="s">
        <v>98</v>
      </c>
      <c r="H69" s="27" t="s">
        <v>43</v>
      </c>
      <c r="I69" s="27" t="s">
        <v>44</v>
      </c>
      <c r="J69" s="28" t="s">
        <v>45</v>
      </c>
      <c r="K69" s="28" t="s">
        <v>276</v>
      </c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</row>
    <row r="70" spans="1:35" ht="28.5" customHeight="1">
      <c r="A70" s="236" t="s">
        <v>5</v>
      </c>
      <c r="B70" s="29" t="s">
        <v>99</v>
      </c>
      <c r="C70" s="158"/>
      <c r="D70" s="158"/>
      <c r="E70" s="158"/>
      <c r="F70" s="158"/>
      <c r="G70" s="158"/>
      <c r="H70" s="158"/>
      <c r="I70" s="158"/>
      <c r="J70" s="158"/>
      <c r="K70" s="158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</row>
    <row r="71" spans="1:35" ht="31.5">
      <c r="A71" s="237"/>
      <c r="B71" s="30" t="s">
        <v>100</v>
      </c>
      <c r="C71" s="158"/>
      <c r="D71" s="158"/>
      <c r="E71" s="158"/>
      <c r="F71" s="158"/>
      <c r="G71" s="158"/>
      <c r="H71" s="158"/>
      <c r="I71" s="158"/>
      <c r="J71" s="158"/>
      <c r="K71" s="158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</row>
    <row r="72" spans="1:35" ht="31.5">
      <c r="A72" s="237"/>
      <c r="B72" s="30" t="s">
        <v>101</v>
      </c>
      <c r="C72" s="158"/>
      <c r="D72" s="158"/>
      <c r="E72" s="158"/>
      <c r="F72" s="158"/>
      <c r="G72" s="158"/>
      <c r="H72" s="158"/>
      <c r="I72" s="158"/>
      <c r="J72" s="158"/>
      <c r="K72" s="158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</row>
    <row r="73" spans="1:35" ht="31.5">
      <c r="A73" s="237"/>
      <c r="B73" s="30" t="s">
        <v>102</v>
      </c>
      <c r="C73" s="158"/>
      <c r="D73" s="158"/>
      <c r="E73" s="158"/>
      <c r="F73" s="158"/>
      <c r="G73" s="158"/>
      <c r="H73" s="158"/>
      <c r="I73" s="158"/>
      <c r="J73" s="158"/>
      <c r="K73" s="158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</row>
    <row r="74" spans="1:35" ht="30" customHeight="1" thickBot="1">
      <c r="A74" s="238"/>
      <c r="B74" s="31" t="s">
        <v>93</v>
      </c>
      <c r="C74" s="158"/>
      <c r="D74" s="158"/>
      <c r="E74" s="158"/>
      <c r="F74" s="158"/>
      <c r="G74" s="158"/>
      <c r="H74" s="158"/>
      <c r="I74" s="158"/>
      <c r="J74" s="158"/>
      <c r="K74" s="158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</row>
    <row r="75" spans="1:35" ht="31.5" customHeight="1">
      <c r="A75" s="236" t="s">
        <v>6</v>
      </c>
      <c r="B75" s="32" t="s">
        <v>99</v>
      </c>
      <c r="C75" s="158"/>
      <c r="D75" s="158"/>
      <c r="E75" s="158"/>
      <c r="F75" s="158"/>
      <c r="G75" s="158"/>
      <c r="H75" s="158"/>
      <c r="I75" s="158"/>
      <c r="J75" s="158"/>
      <c r="K75" s="158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</row>
    <row r="76" spans="1:35" ht="31.5">
      <c r="A76" s="237"/>
      <c r="B76" s="30" t="s">
        <v>100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</row>
    <row r="77" spans="1:35" ht="31.5">
      <c r="A77" s="237"/>
      <c r="B77" s="30" t="s">
        <v>101</v>
      </c>
      <c r="C77" s="158"/>
      <c r="D77" s="158"/>
      <c r="E77" s="158"/>
      <c r="F77" s="158"/>
      <c r="G77" s="158"/>
      <c r="H77" s="158"/>
      <c r="I77" s="158"/>
      <c r="J77" s="158"/>
      <c r="K77" s="158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</row>
    <row r="78" spans="1:35" ht="31.5">
      <c r="A78" s="237"/>
      <c r="B78" s="30" t="s">
        <v>102</v>
      </c>
      <c r="C78" s="158"/>
      <c r="D78" s="158"/>
      <c r="E78" s="158"/>
      <c r="F78" s="158"/>
      <c r="G78" s="158"/>
      <c r="H78" s="158"/>
      <c r="I78" s="158"/>
      <c r="J78" s="158"/>
      <c r="K78" s="158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</row>
    <row r="79" spans="1:35" ht="33.75" customHeight="1" thickBot="1">
      <c r="A79" s="238"/>
      <c r="B79" s="31" t="s">
        <v>93</v>
      </c>
      <c r="C79" s="158"/>
      <c r="D79" s="158"/>
      <c r="E79" s="158"/>
      <c r="F79" s="158"/>
      <c r="G79" s="158"/>
      <c r="H79" s="158"/>
      <c r="I79" s="158"/>
      <c r="J79" s="158"/>
      <c r="K79" s="158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</row>
    <row r="80" spans="1:35" ht="16.5" thickBot="1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</row>
    <row r="81" spans="1:35" ht="24.95" customHeight="1">
      <c r="A81" s="239" t="s">
        <v>219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1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</row>
    <row r="82" spans="1:35" ht="24.95" customHeight="1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</row>
    <row r="83" spans="1:35" ht="24.95" customHeight="1" thickBot="1">
      <c r="A83" s="245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  <c r="N83" s="247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</row>
    <row r="84" spans="1:35" ht="24.9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</row>
    <row r="85" spans="1:35">
      <c r="A85" s="228" t="s">
        <v>103</v>
      </c>
      <c r="B85" s="229"/>
      <c r="C85" s="229"/>
      <c r="D85" s="229"/>
      <c r="E85" s="230"/>
      <c r="F85" s="145">
        <f>(E38+D38)-SUM(F38:K38)</f>
        <v>0</v>
      </c>
      <c r="G85" s="130"/>
      <c r="H85" s="231" t="s">
        <v>104</v>
      </c>
      <c r="I85" s="232"/>
      <c r="J85" s="232"/>
      <c r="K85" s="232"/>
      <c r="L85" s="233"/>
      <c r="M85" s="145">
        <f>(C52+C53)-SUM(C61:K61)</f>
        <v>0</v>
      </c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</row>
    <row r="86" spans="1:35">
      <c r="A86" s="228" t="s">
        <v>105</v>
      </c>
      <c r="B86" s="229"/>
      <c r="C86" s="229"/>
      <c r="D86" s="229"/>
      <c r="E86" s="230"/>
      <c r="F86" s="145">
        <f>(E39+D39)-SUM(F39:K39)</f>
        <v>0</v>
      </c>
      <c r="G86" s="130"/>
      <c r="H86" s="231" t="s">
        <v>106</v>
      </c>
      <c r="I86" s="232"/>
      <c r="J86" s="232"/>
      <c r="K86" s="232"/>
      <c r="L86" s="233"/>
      <c r="M86" s="145">
        <f>(C54+C55)-SUM(C64:K64)</f>
        <v>0</v>
      </c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</row>
    <row r="87" spans="1:35">
      <c r="A87" s="228" t="s">
        <v>107</v>
      </c>
      <c r="B87" s="229"/>
      <c r="C87" s="229"/>
      <c r="D87" s="229"/>
      <c r="E87" s="230"/>
      <c r="F87" s="145">
        <f>(E38+D38)-SUM(L38:T38)</f>
        <v>0</v>
      </c>
      <c r="G87" s="130"/>
      <c r="H87" s="231" t="s">
        <v>108</v>
      </c>
      <c r="I87" s="232"/>
      <c r="J87" s="232"/>
      <c r="K87" s="232"/>
      <c r="L87" s="233"/>
      <c r="M87" s="145">
        <f>(D52+D53)-SUM(C62:K62)</f>
        <v>0</v>
      </c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</row>
    <row r="88" spans="1:35">
      <c r="A88" s="228" t="s">
        <v>109</v>
      </c>
      <c r="B88" s="229"/>
      <c r="C88" s="229"/>
      <c r="D88" s="229"/>
      <c r="E88" s="230"/>
      <c r="F88" s="145">
        <f>(E39+D39)-SUM(L39:T39)</f>
        <v>0</v>
      </c>
      <c r="G88" s="130"/>
      <c r="H88" s="231" t="s">
        <v>110</v>
      </c>
      <c r="I88" s="232"/>
      <c r="J88" s="232"/>
      <c r="K88" s="232"/>
      <c r="L88" s="233"/>
      <c r="M88" s="145">
        <f>(D54+D55)-SUM(C65:K65)</f>
        <v>0</v>
      </c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</row>
    <row r="89" spans="1:35">
      <c r="A89" s="228" t="s">
        <v>111</v>
      </c>
      <c r="B89" s="229"/>
      <c r="C89" s="229"/>
      <c r="D89" s="229"/>
      <c r="E89" s="230"/>
      <c r="F89" s="145">
        <f>(E38+D38)-(B44+D44+F44+H44+J44+L44+N44+P44+R44+U44+W44+Y44)</f>
        <v>0</v>
      </c>
      <c r="G89" s="130"/>
      <c r="H89" s="231" t="s">
        <v>112</v>
      </c>
      <c r="I89" s="232"/>
      <c r="J89" s="232"/>
      <c r="K89" s="232"/>
      <c r="L89" s="233"/>
      <c r="M89" s="145">
        <f>(E52+E53)-SUM(C63:K63)</f>
        <v>0</v>
      </c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</row>
    <row r="90" spans="1:35">
      <c r="A90" s="228" t="s">
        <v>113</v>
      </c>
      <c r="B90" s="229"/>
      <c r="C90" s="229"/>
      <c r="D90" s="229"/>
      <c r="E90" s="230"/>
      <c r="F90" s="145">
        <f>(E39+D39)-(C44+E44+G44+I44+K44+M44+O44+Q44+S44+V44+X44+Z44)</f>
        <v>0</v>
      </c>
      <c r="G90" s="130"/>
      <c r="H90" s="231" t="s">
        <v>114</v>
      </c>
      <c r="I90" s="232"/>
      <c r="J90" s="232"/>
      <c r="K90" s="232"/>
      <c r="L90" s="233"/>
      <c r="M90" s="145">
        <f>(E54+E55)-SUM(C66:K66)</f>
        <v>0</v>
      </c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</row>
    <row r="91" spans="1:35">
      <c r="A91" s="228" t="s">
        <v>115</v>
      </c>
      <c r="B91" s="229"/>
      <c r="C91" s="229"/>
      <c r="D91" s="229"/>
      <c r="E91" s="230"/>
      <c r="F91" s="145">
        <f>SUM(C52:D53)-(B45+D45+F45+H45+J45+L45+N45+P45+R45+U45+W45+Y45)</f>
        <v>0</v>
      </c>
      <c r="G91" s="130"/>
      <c r="H91" s="231" t="s">
        <v>171</v>
      </c>
      <c r="I91" s="232"/>
      <c r="J91" s="232"/>
      <c r="K91" s="232"/>
      <c r="L91" s="233"/>
      <c r="M91" s="145" t="str">
        <f>IF(D38=(F38+H38+J38),"درست","غلط")</f>
        <v>درست</v>
      </c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</row>
    <row r="92" spans="1:35">
      <c r="A92" s="228" t="s">
        <v>116</v>
      </c>
      <c r="B92" s="229"/>
      <c r="C92" s="229"/>
      <c r="D92" s="229"/>
      <c r="E92" s="230"/>
      <c r="F92" s="145">
        <f>SUM(C54:D55)-(C45+E45+G45+I45+K45+M45+O45+Q45+S45+V45+X45+Z45)</f>
        <v>0</v>
      </c>
      <c r="G92" s="130"/>
      <c r="H92" s="231" t="s">
        <v>172</v>
      </c>
      <c r="I92" s="232"/>
      <c r="J92" s="232"/>
      <c r="K92" s="232"/>
      <c r="L92" s="233"/>
      <c r="M92" s="145" t="str">
        <f>IF(D39=(F39+H39+J39),"درست","غلط")</f>
        <v>درست</v>
      </c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</row>
    <row r="93" spans="1:35">
      <c r="A93" s="228" t="s">
        <v>117</v>
      </c>
      <c r="B93" s="229"/>
      <c r="C93" s="229"/>
      <c r="D93" s="229"/>
      <c r="E93" s="230"/>
      <c r="F93" s="145">
        <f>(E52+E53)-(B46+D46+F46+H46+J46+L46+N46+P46+R46+U46+W46+Y46)</f>
        <v>0</v>
      </c>
      <c r="G93" s="130"/>
      <c r="H93" s="231" t="s">
        <v>173</v>
      </c>
      <c r="I93" s="232"/>
      <c r="J93" s="232"/>
      <c r="K93" s="232"/>
      <c r="L93" s="233"/>
      <c r="M93" s="145" t="str">
        <f>IF(E38=(G38+I38+K38),"درست","غلط")</f>
        <v>درست</v>
      </c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</row>
    <row r="94" spans="1:35">
      <c r="A94" s="228" t="s">
        <v>118</v>
      </c>
      <c r="B94" s="229"/>
      <c r="C94" s="229"/>
      <c r="D94" s="229"/>
      <c r="E94" s="230"/>
      <c r="F94" s="145">
        <f>(E55+E54)-(C46+E46+G46+I46+K46+M46+O46+Q46+S46+V46+X46+Z46)</f>
        <v>0</v>
      </c>
      <c r="G94" s="130"/>
      <c r="H94" s="231" t="s">
        <v>174</v>
      </c>
      <c r="I94" s="232"/>
      <c r="J94" s="232"/>
      <c r="K94" s="232"/>
      <c r="L94" s="233"/>
      <c r="M94" s="145" t="str">
        <f>IF(E39=(G39+I39+K39),"درست","غلط")</f>
        <v>درست</v>
      </c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</row>
    <row r="95" spans="1:35">
      <c r="A95" s="228" t="s">
        <v>119</v>
      </c>
      <c r="B95" s="229"/>
      <c r="C95" s="229"/>
      <c r="D95" s="229"/>
      <c r="E95" s="230"/>
      <c r="F95" s="145">
        <f>SUM(F52:X53)-(B47+D47+F47+H47+J47+L47+N47+P47+R47+U47+W47+Y47)</f>
        <v>0</v>
      </c>
      <c r="G95" s="130"/>
      <c r="H95" s="231" t="s">
        <v>175</v>
      </c>
      <c r="I95" s="232"/>
      <c r="J95" s="232"/>
      <c r="K95" s="232"/>
      <c r="L95" s="233"/>
      <c r="M95" s="145">
        <f>(U38+V38+W38+X38+X39+W39+V39+U39)-((D38+E38+E39+D39)+((B38+C38+C39+B39)-N102))</f>
        <v>0</v>
      </c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</row>
    <row r="96" spans="1:35">
      <c r="A96" s="228" t="s">
        <v>120</v>
      </c>
      <c r="B96" s="229"/>
      <c r="C96" s="229"/>
      <c r="D96" s="229"/>
      <c r="E96" s="230"/>
      <c r="F96" s="145">
        <f>SUM(F54:X55)-(C47+E47+G47+I47+K47+M47+O47+Q47+S47+V47+X47+Z47)</f>
        <v>0</v>
      </c>
      <c r="G96" s="130"/>
      <c r="H96" s="231" t="s">
        <v>272</v>
      </c>
      <c r="I96" s="232"/>
      <c r="J96" s="232"/>
      <c r="K96" s="232"/>
      <c r="L96" s="233"/>
      <c r="M96" s="145">
        <f>(Y38+Z38+Y39+Z39)- (U38+V38+W38+X38+U39+V39+W39+X39)</f>
        <v>0</v>
      </c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</row>
    <row r="97" spans="1:35">
      <c r="A97" s="130"/>
      <c r="B97" s="130"/>
      <c r="C97" s="130"/>
      <c r="D97" s="130"/>
      <c r="E97" s="130"/>
      <c r="F97" s="130"/>
      <c r="G97" s="130"/>
      <c r="H97" s="231" t="s">
        <v>266</v>
      </c>
      <c r="I97" s="232"/>
      <c r="J97" s="232"/>
      <c r="K97" s="232"/>
      <c r="L97" s="233"/>
      <c r="M97" s="145">
        <f>(Y38+Z38+Y39+Z39)-((D38+E38+E39+D39)+((B38+C38+C39+B39)-N102))</f>
        <v>0</v>
      </c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</row>
    <row r="98" spans="1:35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</row>
    <row r="99" spans="1:35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</row>
    <row r="100" spans="1:35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</row>
    <row r="101" spans="1:35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</row>
    <row r="102" spans="1:35">
      <c r="A102" s="248" t="s">
        <v>121</v>
      </c>
      <c r="B102" s="248"/>
      <c r="C102" s="248"/>
      <c r="D102" s="248"/>
      <c r="E102" s="248"/>
      <c r="F102" s="248"/>
      <c r="G102" s="140">
        <f>H32+I32</f>
        <v>0</v>
      </c>
      <c r="H102" s="249" t="s">
        <v>122</v>
      </c>
      <c r="I102" s="250"/>
      <c r="J102" s="250"/>
      <c r="K102" s="250"/>
      <c r="L102" s="250"/>
      <c r="M102" s="251"/>
      <c r="N102" s="33">
        <f>SUM(B38:E39)-SUM(U38:X39)</f>
        <v>0</v>
      </c>
      <c r="O102" s="130"/>
      <c r="P102" s="130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</row>
    <row r="103" spans="1:35">
      <c r="A103" s="252" t="s">
        <v>123</v>
      </c>
      <c r="B103" s="252"/>
      <c r="C103" s="252"/>
      <c r="D103" s="252"/>
      <c r="E103" s="252"/>
      <c r="F103" s="252"/>
      <c r="G103" s="132">
        <f>B4+B5</f>
        <v>0</v>
      </c>
      <c r="H103" s="249" t="s">
        <v>124</v>
      </c>
      <c r="I103" s="250"/>
      <c r="J103" s="250"/>
      <c r="K103" s="250"/>
      <c r="L103" s="250"/>
      <c r="M103" s="251"/>
      <c r="N103" s="34" t="e">
        <f>(SUM(B38:E39)-SUM(U38:X39))*100/SUM(U38:X39)</f>
        <v>#DIV/0!</v>
      </c>
      <c r="O103" s="130"/>
      <c r="P103" s="130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</row>
    <row r="104" spans="1:35">
      <c r="A104" s="252" t="s">
        <v>125</v>
      </c>
      <c r="B104" s="252"/>
      <c r="C104" s="252"/>
      <c r="D104" s="252"/>
      <c r="E104" s="252"/>
      <c r="F104" s="252"/>
      <c r="G104" s="131" t="e">
        <f>G102/G103</f>
        <v>#DIV/0!</v>
      </c>
      <c r="H104" s="253" t="s">
        <v>126</v>
      </c>
      <c r="I104" s="253"/>
      <c r="J104" s="253"/>
      <c r="K104" s="253"/>
      <c r="L104" s="253"/>
      <c r="M104" s="253"/>
      <c r="N104" s="34" t="e">
        <f>SUM(B38:C39)/SUM(B38:E39)%</f>
        <v>#DIV/0!</v>
      </c>
      <c r="O104" s="130"/>
      <c r="P104" s="130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</row>
    <row r="105" spans="1:35">
      <c r="A105" s="252" t="s">
        <v>127</v>
      </c>
      <c r="B105" s="252"/>
      <c r="C105" s="252"/>
      <c r="D105" s="252"/>
      <c r="E105" s="252"/>
      <c r="F105" s="252"/>
      <c r="G105" s="131" t="e">
        <f>(I11+H11+H10+I10)*100/G102</f>
        <v>#DIV/0!</v>
      </c>
      <c r="H105" s="249" t="s">
        <v>128</v>
      </c>
      <c r="I105" s="250"/>
      <c r="J105" s="250"/>
      <c r="K105" s="250"/>
      <c r="L105" s="250"/>
      <c r="M105" s="251"/>
      <c r="N105" s="35" t="e">
        <f>SUM(H38:I39)/SUM(F38:I39)%</f>
        <v>#DIV/0!</v>
      </c>
      <c r="O105" s="130"/>
      <c r="P105" s="130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</row>
    <row r="106" spans="1:35">
      <c r="A106" s="252" t="s">
        <v>129</v>
      </c>
      <c r="B106" s="252"/>
      <c r="C106" s="252"/>
      <c r="D106" s="252"/>
      <c r="E106" s="252"/>
      <c r="F106" s="252"/>
      <c r="G106" s="131" t="e">
        <f>(SUM(H10:J12))*100/G102</f>
        <v>#DIV/0!</v>
      </c>
      <c r="H106" s="253" t="s">
        <v>130</v>
      </c>
      <c r="I106" s="253"/>
      <c r="J106" s="253"/>
      <c r="K106" s="253"/>
      <c r="L106" s="253"/>
      <c r="M106" s="253"/>
      <c r="N106" s="35" t="e">
        <f>SUM(F38:G39)/SUM(F38:I39)%</f>
        <v>#DIV/0!</v>
      </c>
      <c r="O106" s="130"/>
      <c r="P106" s="130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</row>
    <row r="107" spans="1:35">
      <c r="A107" s="252" t="s">
        <v>131</v>
      </c>
      <c r="B107" s="252"/>
      <c r="C107" s="252"/>
      <c r="D107" s="252"/>
      <c r="E107" s="252"/>
      <c r="F107" s="252"/>
      <c r="G107" s="131" t="e">
        <f>(H10+I10+H11+I11+H12+I12+H13+I13+H14+I14+H15+I15)*100/G102</f>
        <v>#DIV/0!</v>
      </c>
      <c r="H107" s="253" t="s">
        <v>132</v>
      </c>
      <c r="I107" s="253"/>
      <c r="J107" s="253"/>
      <c r="K107" s="253"/>
      <c r="L107" s="253"/>
      <c r="M107" s="253"/>
      <c r="N107" s="34" t="e">
        <f>SUM(F38:I39)/SUM(D38:E39)%</f>
        <v>#DIV/0!</v>
      </c>
      <c r="O107" s="130"/>
      <c r="P107" s="130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</row>
    <row r="108" spans="1:35">
      <c r="A108" s="252" t="s">
        <v>133</v>
      </c>
      <c r="B108" s="252"/>
      <c r="C108" s="252"/>
      <c r="D108" s="252"/>
      <c r="E108" s="252"/>
      <c r="F108" s="252"/>
      <c r="G108" s="131" t="e">
        <f>(H16+H17+H18+H19+H20+H21+H22+H23+H24+H25+H26+I26+I25+I24+I23+I22+I21+I20+I19+I18+I17+I16)*100/G102</f>
        <v>#DIV/0!</v>
      </c>
      <c r="H108" s="253" t="s">
        <v>134</v>
      </c>
      <c r="I108" s="253"/>
      <c r="J108" s="253"/>
      <c r="K108" s="253"/>
      <c r="L108" s="253"/>
      <c r="M108" s="253"/>
      <c r="N108" s="34" t="e">
        <f>SUM(U38:U39)*100/SUM(U38:X39)</f>
        <v>#DIV/0!</v>
      </c>
      <c r="O108" s="130"/>
      <c r="P108" s="130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</row>
    <row r="109" spans="1:35">
      <c r="A109" s="252" t="s">
        <v>135</v>
      </c>
      <c r="B109" s="252"/>
      <c r="C109" s="252"/>
      <c r="D109" s="252"/>
      <c r="E109" s="252"/>
      <c r="F109" s="252"/>
      <c r="G109" s="131" t="e">
        <f>SUM(H27:I31)*100/G102</f>
        <v>#DIV/0!</v>
      </c>
      <c r="H109" s="253" t="s">
        <v>136</v>
      </c>
      <c r="I109" s="253"/>
      <c r="J109" s="253"/>
      <c r="K109" s="253"/>
      <c r="L109" s="253"/>
      <c r="M109" s="253"/>
      <c r="N109" s="34" t="e">
        <f>SUM(X38:X39)*100/SUM(U38:X39)</f>
        <v>#DIV/0!</v>
      </c>
      <c r="O109" s="130"/>
      <c r="P109" s="130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</row>
    <row r="110" spans="1:35" ht="16.5" thickBot="1">
      <c r="A110" s="252" t="s">
        <v>137</v>
      </c>
      <c r="B110" s="252"/>
      <c r="C110" s="252"/>
      <c r="D110" s="252"/>
      <c r="E110" s="252"/>
      <c r="F110" s="252"/>
      <c r="G110" s="131" t="e">
        <f>(G109+G107)*100/G108</f>
        <v>#DIV/0!</v>
      </c>
      <c r="H110" s="258" t="s">
        <v>138</v>
      </c>
      <c r="I110" s="258"/>
      <c r="J110" s="258"/>
      <c r="K110" s="258"/>
      <c r="L110" s="258"/>
      <c r="M110" s="258"/>
      <c r="N110" s="36" t="e">
        <f>(C4+C5)*100/(B4+B5)</f>
        <v>#DIV/0!</v>
      </c>
      <c r="O110" s="130"/>
      <c r="P110" s="130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</row>
    <row r="111" spans="1:35">
      <c r="A111" s="252" t="s">
        <v>139</v>
      </c>
      <c r="B111" s="252"/>
      <c r="C111" s="252"/>
      <c r="D111" s="252"/>
      <c r="E111" s="252"/>
      <c r="F111" s="252"/>
      <c r="G111" s="131" t="e">
        <f t="shared" ref="G111:G120" si="6">J15*100/I15</f>
        <v>#DIV/0!</v>
      </c>
      <c r="H111" s="254" t="s">
        <v>140</v>
      </c>
      <c r="I111" s="255"/>
      <c r="J111" s="255"/>
      <c r="K111" s="255"/>
      <c r="L111" s="255"/>
      <c r="M111" s="255"/>
      <c r="N111" s="279" t="s">
        <v>204</v>
      </c>
      <c r="O111" s="172" t="s">
        <v>11</v>
      </c>
      <c r="P111" s="172" t="s">
        <v>12</v>
      </c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</row>
    <row r="112" spans="1:35">
      <c r="A112" s="252" t="s">
        <v>267</v>
      </c>
      <c r="B112" s="252"/>
      <c r="C112" s="252"/>
      <c r="D112" s="252"/>
      <c r="E112" s="252"/>
      <c r="F112" s="252"/>
      <c r="G112" s="131" t="e">
        <f t="shared" si="6"/>
        <v>#DIV/0!</v>
      </c>
      <c r="H112" s="256"/>
      <c r="I112" s="257"/>
      <c r="J112" s="257"/>
      <c r="K112" s="257"/>
      <c r="L112" s="257"/>
      <c r="M112" s="257"/>
      <c r="N112" s="280"/>
      <c r="O112" s="173"/>
      <c r="P112" s="173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</row>
    <row r="113" spans="1:35">
      <c r="A113" s="252" t="s">
        <v>268</v>
      </c>
      <c r="B113" s="252"/>
      <c r="C113" s="252"/>
      <c r="D113" s="252"/>
      <c r="E113" s="252"/>
      <c r="F113" s="252"/>
      <c r="G113" s="131" t="e">
        <f t="shared" si="6"/>
        <v>#DIV/0!</v>
      </c>
      <c r="H113" s="259" t="s">
        <v>141</v>
      </c>
      <c r="I113" s="259"/>
      <c r="J113" s="259"/>
      <c r="K113" s="259"/>
      <c r="L113" s="259"/>
      <c r="M113" s="259"/>
      <c r="N113" s="133" t="e">
        <f>SUM(Y56:Y57)/SUM(H32:I32)*1000</f>
        <v>#DIV/0!</v>
      </c>
      <c r="O113" s="131" t="e">
        <f>(Y56/H32)*1000</f>
        <v>#DIV/0!</v>
      </c>
      <c r="P113" s="131" t="e">
        <f>Y57/I32*1000</f>
        <v>#DIV/0!</v>
      </c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</row>
    <row r="114" spans="1:35">
      <c r="A114" s="252" t="s">
        <v>142</v>
      </c>
      <c r="B114" s="252"/>
      <c r="C114" s="252"/>
      <c r="D114" s="252"/>
      <c r="E114" s="252"/>
      <c r="F114" s="252"/>
      <c r="G114" s="131" t="e">
        <f t="shared" si="6"/>
        <v>#DIV/0!</v>
      </c>
      <c r="H114" s="252" t="s">
        <v>143</v>
      </c>
      <c r="I114" s="252"/>
      <c r="J114" s="252"/>
      <c r="K114" s="252"/>
      <c r="L114" s="252"/>
      <c r="M114" s="252"/>
      <c r="N114" s="134" t="e">
        <f>(C56+C57)*1000/SUM(D38:E39)</f>
        <v>#DIV/0!</v>
      </c>
      <c r="O114" s="131" t="e">
        <f>C56/SUM(D38:D39)*1000</f>
        <v>#DIV/0!</v>
      </c>
      <c r="P114" s="131" t="e">
        <f>C57/SUM(E38:E39)*1000</f>
        <v>#DIV/0!</v>
      </c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</row>
    <row r="115" spans="1:35">
      <c r="A115" s="252" t="s">
        <v>144</v>
      </c>
      <c r="B115" s="252"/>
      <c r="C115" s="252"/>
      <c r="D115" s="252"/>
      <c r="E115" s="252"/>
      <c r="F115" s="252"/>
      <c r="G115" s="131" t="e">
        <f t="shared" si="6"/>
        <v>#DIV/0!</v>
      </c>
      <c r="H115" s="252" t="s">
        <v>145</v>
      </c>
      <c r="I115" s="252"/>
      <c r="J115" s="252"/>
      <c r="K115" s="252"/>
      <c r="L115" s="252"/>
      <c r="M115" s="252"/>
      <c r="N115" s="134" t="e">
        <f>SUM(C56:D57)*1000/SUM(D38:E39)</f>
        <v>#DIV/0!</v>
      </c>
      <c r="O115" s="131" t="e">
        <f>SUM(C56:D56)/SUM(D38:D39)*1000</f>
        <v>#DIV/0!</v>
      </c>
      <c r="P115" s="131" t="e">
        <f>SUM(C57:D57)/SUM(E38:E39)*1000</f>
        <v>#DIV/0!</v>
      </c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</row>
    <row r="116" spans="1:35">
      <c r="A116" s="252" t="s">
        <v>146</v>
      </c>
      <c r="B116" s="252"/>
      <c r="C116" s="252"/>
      <c r="D116" s="252"/>
      <c r="E116" s="252"/>
      <c r="F116" s="252"/>
      <c r="G116" s="131" t="e">
        <f t="shared" si="6"/>
        <v>#DIV/0!</v>
      </c>
      <c r="H116" s="252" t="s">
        <v>147</v>
      </c>
      <c r="I116" s="252"/>
      <c r="J116" s="252"/>
      <c r="K116" s="252"/>
      <c r="L116" s="252"/>
      <c r="M116" s="252"/>
      <c r="N116" s="134" t="e">
        <f>SUM(C56:E57)*1000/SUM(D38:E39)</f>
        <v>#DIV/0!</v>
      </c>
      <c r="O116" s="131" t="e">
        <f>SUM(C56:E56)/SUM(D38:D39)*1000</f>
        <v>#DIV/0!</v>
      </c>
      <c r="P116" s="131" t="e">
        <f>SUM(C57:E57)/SUM(E38:E39)*1000</f>
        <v>#DIV/0!</v>
      </c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</row>
    <row r="117" spans="1:35">
      <c r="A117" s="252" t="s">
        <v>148</v>
      </c>
      <c r="B117" s="252"/>
      <c r="C117" s="252"/>
      <c r="D117" s="252"/>
      <c r="E117" s="252"/>
      <c r="F117" s="252"/>
      <c r="G117" s="131" t="e">
        <f t="shared" si="6"/>
        <v>#DIV/0!</v>
      </c>
      <c r="H117" s="252" t="s">
        <v>149</v>
      </c>
      <c r="I117" s="252"/>
      <c r="J117" s="252"/>
      <c r="K117" s="252"/>
      <c r="L117" s="252"/>
      <c r="M117" s="252"/>
      <c r="N117" s="134" t="e">
        <f>SUM(C56:E57)*1000/SUM(H10:I12)</f>
        <v>#DIV/0!</v>
      </c>
      <c r="O117" s="131" t="e">
        <f>SUM(C56:E56)/SUM(H10:H12)*1000</f>
        <v>#DIV/0!</v>
      </c>
      <c r="P117" s="131" t="e">
        <f>SUM(C57:E57)/SUM(I10:I12)*1000</f>
        <v>#DIV/0!</v>
      </c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</row>
    <row r="118" spans="1:35" ht="16.5" thickBot="1">
      <c r="A118" s="252" t="s">
        <v>150</v>
      </c>
      <c r="B118" s="252"/>
      <c r="C118" s="252"/>
      <c r="D118" s="252"/>
      <c r="E118" s="252"/>
      <c r="F118" s="252"/>
      <c r="G118" s="131" t="e">
        <f t="shared" si="6"/>
        <v>#DIV/0!</v>
      </c>
      <c r="H118" s="262" t="s">
        <v>151</v>
      </c>
      <c r="I118" s="262"/>
      <c r="J118" s="262"/>
      <c r="K118" s="262"/>
      <c r="L118" s="262"/>
      <c r="M118" s="262"/>
      <c r="N118" s="37" t="e">
        <f>SUM(C70:K79)*100000/SUM(D38:E39)</f>
        <v>#DIV/0!</v>
      </c>
      <c r="O118" s="50"/>
      <c r="P118" s="50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</row>
    <row r="119" spans="1:35">
      <c r="A119" s="252" t="s">
        <v>152</v>
      </c>
      <c r="B119" s="252"/>
      <c r="C119" s="252"/>
      <c r="D119" s="252"/>
      <c r="E119" s="252"/>
      <c r="F119" s="252"/>
      <c r="G119" s="131" t="e">
        <f t="shared" si="6"/>
        <v>#DIV/0!</v>
      </c>
      <c r="H119" s="260" t="s">
        <v>153</v>
      </c>
      <c r="I119" s="260"/>
      <c r="J119" s="260"/>
      <c r="K119" s="260"/>
      <c r="L119" s="260"/>
      <c r="M119" s="260"/>
      <c r="N119" s="260"/>
      <c r="O119" s="260"/>
      <c r="P119" s="260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</row>
    <row r="120" spans="1:35">
      <c r="A120" s="252" t="s">
        <v>285</v>
      </c>
      <c r="B120" s="252"/>
      <c r="C120" s="252"/>
      <c r="D120" s="252"/>
      <c r="E120" s="252"/>
      <c r="F120" s="252"/>
      <c r="G120" s="131" t="e">
        <f t="shared" si="6"/>
        <v>#DIV/0!</v>
      </c>
      <c r="H120" s="261"/>
      <c r="I120" s="261"/>
      <c r="J120" s="261"/>
      <c r="K120" s="261"/>
      <c r="L120" s="261"/>
      <c r="M120" s="261"/>
      <c r="N120" s="261"/>
      <c r="O120" s="261"/>
      <c r="P120" s="261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</row>
    <row r="121" spans="1:35">
      <c r="A121" s="252" t="s">
        <v>278</v>
      </c>
      <c r="B121" s="252"/>
      <c r="C121" s="252"/>
      <c r="D121" s="252"/>
      <c r="E121" s="252"/>
      <c r="F121" s="252"/>
      <c r="G121" s="131" t="e">
        <f>SUM(J15:J24)*100/SUM(I15:I24)</f>
        <v>#DIV/0!</v>
      </c>
      <c r="H121" s="259" t="s">
        <v>85</v>
      </c>
      <c r="I121" s="259"/>
      <c r="J121" s="259"/>
      <c r="K121" s="259"/>
      <c r="L121" s="259"/>
      <c r="M121" s="259"/>
      <c r="N121" s="133" t="e">
        <f>SUM(C$61:C$66)*1000/SUM($H$10:$I$12)</f>
        <v>#DIV/0!</v>
      </c>
      <c r="O121" s="51"/>
      <c r="P121" s="51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</row>
    <row r="122" spans="1:35">
      <c r="A122" s="252" t="s">
        <v>277</v>
      </c>
      <c r="B122" s="252"/>
      <c r="C122" s="252"/>
      <c r="D122" s="252"/>
      <c r="E122" s="252"/>
      <c r="F122" s="252"/>
      <c r="G122" s="131" t="e">
        <f>SUM(J16:J24)*100/SUM(I16:I24)</f>
        <v>#DIV/0!</v>
      </c>
      <c r="H122" s="252" t="s">
        <v>86</v>
      </c>
      <c r="I122" s="252"/>
      <c r="J122" s="252"/>
      <c r="K122" s="252"/>
      <c r="L122" s="252"/>
      <c r="M122" s="252"/>
      <c r="N122" s="133" t="e">
        <f>SUM(D$61:D$66)*1000/SUM($H$10:$I$12)</f>
        <v>#DIV/0!</v>
      </c>
      <c r="O122" s="48"/>
      <c r="P122" s="48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</row>
    <row r="123" spans="1:35">
      <c r="A123" s="252" t="s">
        <v>154</v>
      </c>
      <c r="B123" s="252"/>
      <c r="C123" s="252"/>
      <c r="D123" s="252"/>
      <c r="E123" s="252"/>
      <c r="F123" s="252"/>
      <c r="G123" s="131" t="e">
        <f>SUM(D38:E39)/SUM(H32:I32)*1000</f>
        <v>#DIV/0!</v>
      </c>
      <c r="H123" s="252" t="s">
        <v>155</v>
      </c>
      <c r="I123" s="252"/>
      <c r="J123" s="252"/>
      <c r="K123" s="252"/>
      <c r="L123" s="252"/>
      <c r="M123" s="252"/>
      <c r="N123" s="133" t="e">
        <f>SUM(E$61:E$66)*1000/SUM($H$10:$I$12)</f>
        <v>#DIV/0!</v>
      </c>
      <c r="O123" s="48"/>
      <c r="P123" s="48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</row>
    <row r="124" spans="1:35">
      <c r="A124" s="266" t="s">
        <v>156</v>
      </c>
      <c r="B124" s="266"/>
      <c r="C124" s="266"/>
      <c r="D124" s="266"/>
      <c r="E124" s="266"/>
      <c r="F124" s="266"/>
      <c r="G124" s="147" t="e">
        <f>(D38+E38+E39+D39)*1000/SUM(I15:I24)</f>
        <v>#DIV/0!</v>
      </c>
      <c r="H124" s="252" t="s">
        <v>157</v>
      </c>
      <c r="I124" s="252"/>
      <c r="J124" s="252"/>
      <c r="K124" s="252"/>
      <c r="L124" s="252"/>
      <c r="M124" s="252"/>
      <c r="N124" s="133" t="e">
        <f>SUM(F$61:F$66)*1000/SUM($H$10:$I$12)</f>
        <v>#DIV/0!</v>
      </c>
      <c r="O124" s="48"/>
      <c r="P124" s="48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</row>
    <row r="125" spans="1:35">
      <c r="A125" s="252" t="s">
        <v>158</v>
      </c>
      <c r="B125" s="252"/>
      <c r="C125" s="252"/>
      <c r="D125" s="252"/>
      <c r="E125" s="252"/>
      <c r="F125" s="252"/>
      <c r="G125" s="131" t="e">
        <f>(L38+L39)*1000/I15</f>
        <v>#DIV/0!</v>
      </c>
      <c r="H125" s="252" t="s">
        <v>89</v>
      </c>
      <c r="I125" s="252"/>
      <c r="J125" s="252"/>
      <c r="K125" s="252"/>
      <c r="L125" s="252"/>
      <c r="M125" s="252"/>
      <c r="N125" s="133" t="e">
        <f>SUM(G$61:G$66)*1000/SUM($H$10:$I$12)</f>
        <v>#DIV/0!</v>
      </c>
      <c r="O125" s="48"/>
      <c r="P125" s="48"/>
      <c r="Q125" s="57"/>
      <c r="R125" s="57"/>
      <c r="S125" s="57"/>
      <c r="T125" s="57"/>
      <c r="U125" s="57"/>
      <c r="V125" s="55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</row>
    <row r="126" spans="1:35">
      <c r="A126" s="252" t="s">
        <v>159</v>
      </c>
      <c r="B126" s="252"/>
      <c r="C126" s="252"/>
      <c r="D126" s="252"/>
      <c r="E126" s="252"/>
      <c r="F126" s="252"/>
      <c r="G126" s="131" t="e">
        <f>(M38+M39)*1000/(I17+I16)</f>
        <v>#DIV/0!</v>
      </c>
      <c r="H126" s="252" t="s">
        <v>90</v>
      </c>
      <c r="I126" s="252"/>
      <c r="J126" s="252"/>
      <c r="K126" s="252"/>
      <c r="L126" s="252"/>
      <c r="M126" s="252"/>
      <c r="N126" s="133" t="e">
        <f>SUM(H$61:H$66)*1000/SUM($H$10:$I$12)</f>
        <v>#DIV/0!</v>
      </c>
      <c r="O126" s="48"/>
      <c r="P126" s="48"/>
      <c r="Q126" s="57"/>
      <c r="R126" s="57"/>
      <c r="S126" s="57"/>
      <c r="T126" s="57"/>
      <c r="U126" s="57"/>
      <c r="V126" s="55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</row>
    <row r="127" spans="1:35">
      <c r="A127" s="252" t="s">
        <v>160</v>
      </c>
      <c r="B127" s="252"/>
      <c r="C127" s="252"/>
      <c r="D127" s="252"/>
      <c r="E127" s="252"/>
      <c r="F127" s="252"/>
      <c r="G127" s="131" t="e">
        <f>(N38+N39)*1000/I18</f>
        <v>#DIV/0!</v>
      </c>
      <c r="H127" s="252" t="s">
        <v>91</v>
      </c>
      <c r="I127" s="252"/>
      <c r="J127" s="252"/>
      <c r="K127" s="252"/>
      <c r="L127" s="252"/>
      <c r="M127" s="252"/>
      <c r="N127" s="133" t="e">
        <f>SUM(I$61:I$66)*1000/SUM($H$10:$I$12)</f>
        <v>#DIV/0!</v>
      </c>
      <c r="O127" s="48"/>
      <c r="P127" s="48"/>
      <c r="Q127" s="57"/>
      <c r="R127" s="57"/>
      <c r="S127" s="57"/>
      <c r="T127" s="57"/>
      <c r="U127" s="57"/>
      <c r="V127" s="55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</row>
    <row r="128" spans="1:35">
      <c r="A128" s="252" t="s">
        <v>161</v>
      </c>
      <c r="B128" s="252"/>
      <c r="C128" s="252"/>
      <c r="D128" s="252"/>
      <c r="E128" s="252"/>
      <c r="F128" s="252"/>
      <c r="G128" s="131" t="e">
        <f>(O38+O39)*1000/I19</f>
        <v>#DIV/0!</v>
      </c>
      <c r="H128" s="252" t="s">
        <v>162</v>
      </c>
      <c r="I128" s="252"/>
      <c r="J128" s="252"/>
      <c r="K128" s="252"/>
      <c r="L128" s="252"/>
      <c r="M128" s="252"/>
      <c r="N128" s="133" t="e">
        <f>SUM(J$61:J$66)*1000/SUM($H$10:$I$12)</f>
        <v>#DIV/0!</v>
      </c>
      <c r="O128" s="48"/>
      <c r="P128" s="48"/>
      <c r="Q128" s="57"/>
      <c r="R128" s="57"/>
      <c r="S128" s="57"/>
      <c r="T128" s="57"/>
      <c r="U128" s="57"/>
      <c r="V128" s="55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</row>
    <row r="129" spans="1:35">
      <c r="A129" s="252" t="s">
        <v>163</v>
      </c>
      <c r="B129" s="252"/>
      <c r="C129" s="252"/>
      <c r="D129" s="252"/>
      <c r="E129" s="252"/>
      <c r="F129" s="252"/>
      <c r="G129" s="131" t="e">
        <f>(P38+P39)*1000/I20</f>
        <v>#DIV/0!</v>
      </c>
      <c r="H129" s="252" t="s">
        <v>93</v>
      </c>
      <c r="I129" s="252"/>
      <c r="J129" s="252"/>
      <c r="K129" s="252"/>
      <c r="L129" s="252"/>
      <c r="M129" s="252"/>
      <c r="N129" s="133" t="e">
        <f>SUM(K$61:K$66)*1000/SUM($H$10:$I$12)</f>
        <v>#DIV/0!</v>
      </c>
      <c r="O129" s="48"/>
      <c r="P129" s="48"/>
      <c r="Q129" s="57"/>
      <c r="R129" s="57"/>
      <c r="S129" s="57"/>
      <c r="T129" s="57"/>
      <c r="U129" s="57"/>
      <c r="V129" s="55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</row>
    <row r="130" spans="1:35">
      <c r="A130" s="252" t="s">
        <v>164</v>
      </c>
      <c r="B130" s="252"/>
      <c r="C130" s="252"/>
      <c r="D130" s="252"/>
      <c r="E130" s="252"/>
      <c r="F130" s="252"/>
      <c r="G130" s="131" t="e">
        <f>(Q38+Q39)*1000/I21</f>
        <v>#DIV/0!</v>
      </c>
      <c r="H130" s="263" t="s">
        <v>176</v>
      </c>
      <c r="I130" s="264"/>
      <c r="J130" s="264"/>
      <c r="K130" s="264"/>
      <c r="L130" s="264"/>
      <c r="M130" s="264"/>
      <c r="N130" s="264"/>
      <c r="O130" s="264"/>
      <c r="P130" s="265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</row>
    <row r="131" spans="1:35">
      <c r="A131" s="252" t="s">
        <v>165</v>
      </c>
      <c r="B131" s="252"/>
      <c r="C131" s="252"/>
      <c r="D131" s="252"/>
      <c r="E131" s="252"/>
      <c r="F131" s="252"/>
      <c r="G131" s="131" t="e">
        <f>(R38+R39)*1000/I22</f>
        <v>#DIV/0!</v>
      </c>
      <c r="H131" s="268" t="s">
        <v>85</v>
      </c>
      <c r="I131" s="268"/>
      <c r="J131" s="268"/>
      <c r="K131" s="268"/>
      <c r="L131" s="268"/>
      <c r="M131" s="268"/>
      <c r="N131" s="1" t="e">
        <f>SUM(C61:C66)/SUM(D38:E39)*1000</f>
        <v>#DIV/0!</v>
      </c>
      <c r="O131" s="48"/>
      <c r="P131" s="48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</row>
    <row r="132" spans="1:35">
      <c r="A132" s="252" t="s">
        <v>166</v>
      </c>
      <c r="B132" s="252"/>
      <c r="C132" s="252"/>
      <c r="D132" s="252"/>
      <c r="E132" s="252"/>
      <c r="F132" s="252"/>
      <c r="G132" s="131" t="e">
        <f>(S38+S39)*1000/I23</f>
        <v>#DIV/0!</v>
      </c>
      <c r="H132" s="267" t="s">
        <v>86</v>
      </c>
      <c r="I132" s="267"/>
      <c r="J132" s="267"/>
      <c r="K132" s="267"/>
      <c r="L132" s="267"/>
      <c r="M132" s="267"/>
      <c r="N132" s="2" t="e">
        <f>SUM(D61:D66)/SUM(D38:E39)*1000</f>
        <v>#DIV/0!</v>
      </c>
      <c r="O132" s="48"/>
      <c r="P132" s="48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</row>
    <row r="133" spans="1:35">
      <c r="A133" s="266" t="s">
        <v>279</v>
      </c>
      <c r="B133" s="266"/>
      <c r="C133" s="266"/>
      <c r="D133" s="266"/>
      <c r="E133" s="266"/>
      <c r="F133" s="266"/>
      <c r="G133" s="147" t="e">
        <f>(T38+T39)*1000/I24</f>
        <v>#DIV/0!</v>
      </c>
      <c r="H133" s="267" t="s">
        <v>155</v>
      </c>
      <c r="I133" s="267"/>
      <c r="J133" s="267"/>
      <c r="K133" s="267"/>
      <c r="L133" s="267"/>
      <c r="M133" s="267"/>
      <c r="N133" s="2" t="e">
        <f>SUM(E61:E66)/SUM(D38:E39)*1000</f>
        <v>#DIV/0!</v>
      </c>
      <c r="O133" s="48"/>
      <c r="P133" s="48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</row>
    <row r="134" spans="1:35">
      <c r="A134" s="266" t="s">
        <v>167</v>
      </c>
      <c r="B134" s="266"/>
      <c r="C134" s="266"/>
      <c r="D134" s="266"/>
      <c r="E134" s="266"/>
      <c r="F134" s="266"/>
      <c r="G134" s="147" t="e">
        <f>SUM(G125:G133)*5/1000</f>
        <v>#DIV/0!</v>
      </c>
      <c r="H134" s="267" t="s">
        <v>157</v>
      </c>
      <c r="I134" s="267"/>
      <c r="J134" s="267"/>
      <c r="K134" s="267"/>
      <c r="L134" s="267"/>
      <c r="M134" s="267"/>
      <c r="N134" s="2" t="e">
        <f>SUM(F61:F66)/SUM(D38:E39)*1000</f>
        <v>#DIV/0!</v>
      </c>
      <c r="O134" s="48"/>
      <c r="P134" s="48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</row>
    <row r="135" spans="1:35">
      <c r="A135" s="252" t="s">
        <v>168</v>
      </c>
      <c r="B135" s="252"/>
      <c r="C135" s="252"/>
      <c r="D135" s="252"/>
      <c r="E135" s="252"/>
      <c r="F135" s="252"/>
      <c r="G135" s="131" t="e">
        <f>(D38+D39)/(E38+E39)</f>
        <v>#DIV/0!</v>
      </c>
      <c r="H135" s="267" t="s">
        <v>89</v>
      </c>
      <c r="I135" s="267"/>
      <c r="J135" s="267"/>
      <c r="K135" s="267"/>
      <c r="L135" s="267"/>
      <c r="M135" s="267"/>
      <c r="N135" s="2" t="e">
        <f>SUM(G61:G66)/SUM(D38:E39)*1000</f>
        <v>#DIV/0!</v>
      </c>
      <c r="O135" s="48"/>
      <c r="P135" s="48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</row>
    <row r="136" spans="1:35">
      <c r="A136" s="252" t="s">
        <v>169</v>
      </c>
      <c r="B136" s="252"/>
      <c r="C136" s="252"/>
      <c r="D136" s="252"/>
      <c r="E136" s="252"/>
      <c r="F136" s="252"/>
      <c r="G136" s="131" t="e">
        <f>G134*(E38+E39)/SUM(D38:E39)</f>
        <v>#DIV/0!</v>
      </c>
      <c r="H136" s="267" t="s">
        <v>90</v>
      </c>
      <c r="I136" s="267"/>
      <c r="J136" s="267"/>
      <c r="K136" s="267"/>
      <c r="L136" s="267"/>
      <c r="M136" s="267"/>
      <c r="N136" s="2" t="e">
        <f>SUM(H61:H66)/SUM(D38:E39)*1000</f>
        <v>#DIV/0!</v>
      </c>
      <c r="O136" s="48"/>
      <c r="P136" s="48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</row>
    <row r="137" spans="1:35">
      <c r="A137" s="252" t="s">
        <v>170</v>
      </c>
      <c r="B137" s="252"/>
      <c r="C137" s="252"/>
      <c r="D137" s="252"/>
      <c r="E137" s="252"/>
      <c r="F137" s="252"/>
      <c r="G137" s="131" t="e">
        <f>(G123-N113)/10</f>
        <v>#DIV/0!</v>
      </c>
      <c r="H137" s="267" t="s">
        <v>91</v>
      </c>
      <c r="I137" s="267"/>
      <c r="J137" s="267"/>
      <c r="K137" s="267"/>
      <c r="L137" s="267"/>
      <c r="M137" s="267"/>
      <c r="N137" s="2" t="e">
        <f>SUM(I61:I66)/SUM(D38:E39)*1000</f>
        <v>#DIV/0!</v>
      </c>
      <c r="O137" s="48"/>
      <c r="P137" s="48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</row>
    <row r="138" spans="1:35">
      <c r="A138" s="252" t="s">
        <v>274</v>
      </c>
      <c r="B138" s="252"/>
      <c r="C138" s="252"/>
      <c r="D138" s="252"/>
      <c r="E138" s="252"/>
      <c r="F138" s="252"/>
      <c r="G138" s="131" t="e">
        <f>SUM(AA38:AA39)/($J$32)%</f>
        <v>#DIV/0!</v>
      </c>
      <c r="H138" s="267" t="s">
        <v>162</v>
      </c>
      <c r="I138" s="267"/>
      <c r="J138" s="267"/>
      <c r="K138" s="267"/>
      <c r="L138" s="267"/>
      <c r="M138" s="267"/>
      <c r="N138" s="2" t="e">
        <f>SUM(J61:J66)/SUM(D38:E39)*1000</f>
        <v>#DIV/0!</v>
      </c>
      <c r="O138" s="48"/>
      <c r="P138" s="48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</row>
    <row r="139" spans="1:35" ht="16.5" thickBot="1">
      <c r="A139" s="252" t="s">
        <v>275</v>
      </c>
      <c r="B139" s="252"/>
      <c r="C139" s="252"/>
      <c r="D139" s="252"/>
      <c r="E139" s="252"/>
      <c r="F139" s="252"/>
      <c r="G139" s="131" t="e">
        <f>SUM(AB38:AB39)/($J$32)%</f>
        <v>#DIV/0!</v>
      </c>
      <c r="H139" s="269" t="s">
        <v>93</v>
      </c>
      <c r="I139" s="269"/>
      <c r="J139" s="269"/>
      <c r="K139" s="269"/>
      <c r="L139" s="269"/>
      <c r="M139" s="269"/>
      <c r="N139" s="52" t="e">
        <f>SUM(K61:K66)/SUM(D38:E39)*1000</f>
        <v>#DIV/0!</v>
      </c>
      <c r="O139" s="50"/>
      <c r="P139" s="50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</row>
    <row r="140" spans="1:35">
      <c r="A140" s="252" t="s">
        <v>209</v>
      </c>
      <c r="B140" s="252"/>
      <c r="C140" s="252"/>
      <c r="D140" s="252"/>
      <c r="E140" s="252"/>
      <c r="F140" s="252"/>
      <c r="G140" s="131">
        <f>SUM(AF37:AF38)-SUM(AE37:AE38)</f>
        <v>0</v>
      </c>
      <c r="H140" s="270" t="s">
        <v>271</v>
      </c>
      <c r="I140" s="271"/>
      <c r="J140" s="271"/>
      <c r="K140" s="271"/>
      <c r="L140" s="271"/>
      <c r="M140" s="271"/>
      <c r="N140" s="135" t="e">
        <f>SUM(E$56:E$57)*1000/SUM(H12:I12)</f>
        <v>#DIV/0!</v>
      </c>
      <c r="O140" s="135" t="e">
        <f>(E56/H12)*1000</f>
        <v>#DIV/0!</v>
      </c>
      <c r="P140" s="136" t="e">
        <f>(E$57/I12)*1000</f>
        <v>#DIV/0!</v>
      </c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</row>
    <row r="141" spans="1:35">
      <c r="A141" s="144"/>
      <c r="B141" s="144"/>
      <c r="C141" s="144"/>
      <c r="D141" s="144"/>
      <c r="E141" s="144"/>
      <c r="F141" s="144"/>
      <c r="G141" s="144"/>
      <c r="H141" s="272" t="s">
        <v>187</v>
      </c>
      <c r="I141" s="273"/>
      <c r="J141" s="273"/>
      <c r="K141" s="273"/>
      <c r="L141" s="273"/>
      <c r="M141" s="273"/>
      <c r="N141" s="131" t="e">
        <f>SUM(F$56:G$57)/SUM(H13:I14)*1000</f>
        <v>#DIV/0!</v>
      </c>
      <c r="O141" s="131" t="e">
        <f>(F56+G56)/(H13+H14)*1000</f>
        <v>#DIV/0!</v>
      </c>
      <c r="P141" s="137" t="e">
        <f>(F$57+G57)/(I13+I14)*1000</f>
        <v>#DIV/0!</v>
      </c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</row>
    <row r="142" spans="1:35">
      <c r="A142" s="144"/>
      <c r="B142" s="144"/>
      <c r="C142" s="144"/>
      <c r="D142" s="144"/>
      <c r="E142" s="144"/>
      <c r="F142" s="144"/>
      <c r="G142" s="144"/>
      <c r="H142" s="272" t="s">
        <v>188</v>
      </c>
      <c r="I142" s="273"/>
      <c r="J142" s="273"/>
      <c r="K142" s="273"/>
      <c r="L142" s="273"/>
      <c r="M142" s="273"/>
      <c r="N142" s="131" t="e">
        <f>SUM(H$56:H$57)/SUM(H15:I15)*1000</f>
        <v>#DIV/0!</v>
      </c>
      <c r="O142" s="131" t="e">
        <f>(H56/H15)*1000</f>
        <v>#DIV/0!</v>
      </c>
      <c r="P142" s="137" t="e">
        <f>(H$57/I15)*1000</f>
        <v>#DIV/0!</v>
      </c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</row>
    <row r="143" spans="1:35">
      <c r="A143" s="144"/>
      <c r="B143" s="144"/>
      <c r="C143" s="144"/>
      <c r="D143" s="144"/>
      <c r="E143" s="144"/>
      <c r="F143" s="144"/>
      <c r="G143" s="144"/>
      <c r="H143" s="272" t="s">
        <v>189</v>
      </c>
      <c r="I143" s="273"/>
      <c r="J143" s="273"/>
      <c r="K143" s="273"/>
      <c r="L143" s="273"/>
      <c r="M143" s="273"/>
      <c r="N143" s="131" t="e">
        <f>SUM(I$56:J$57)/SUM(H16:I17)*1000</f>
        <v>#DIV/0!</v>
      </c>
      <c r="O143" s="131" t="e">
        <f>(I56+J56)/(H16+H17)*1000</f>
        <v>#DIV/0!</v>
      </c>
      <c r="P143" s="137" t="e">
        <f>(I57+J57)/(I16+I17)*1000</f>
        <v>#DIV/0!</v>
      </c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</row>
    <row r="144" spans="1:35">
      <c r="A144" s="144"/>
      <c r="B144" s="144"/>
      <c r="C144" s="144"/>
      <c r="D144" s="144"/>
      <c r="E144" s="144"/>
      <c r="F144" s="144"/>
      <c r="G144" s="144"/>
      <c r="H144" s="272" t="s">
        <v>190</v>
      </c>
      <c r="I144" s="273"/>
      <c r="J144" s="273"/>
      <c r="K144" s="273"/>
      <c r="L144" s="273"/>
      <c r="M144" s="273"/>
      <c r="N144" s="131" t="e">
        <f>SUM(K$56:K$57)/SUM(H18:I18)*1000</f>
        <v>#DIV/0!</v>
      </c>
      <c r="O144" s="131" t="e">
        <f>(K56/H18)*1000</f>
        <v>#DIV/0!</v>
      </c>
      <c r="P144" s="137" t="e">
        <f>(K57/I18)*1000</f>
        <v>#DIV/0!</v>
      </c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</row>
    <row r="145" spans="1:35">
      <c r="A145" s="144"/>
      <c r="B145" s="144"/>
      <c r="C145" s="144"/>
      <c r="D145" s="144"/>
      <c r="E145" s="144"/>
      <c r="F145" s="144"/>
      <c r="G145" s="144"/>
      <c r="H145" s="272" t="s">
        <v>191</v>
      </c>
      <c r="I145" s="273"/>
      <c r="J145" s="273"/>
      <c r="K145" s="273"/>
      <c r="L145" s="273"/>
      <c r="M145" s="273"/>
      <c r="N145" s="131" t="e">
        <f>SUM(L$56:L$57)/SUM(H19:I19)*1000</f>
        <v>#DIV/0!</v>
      </c>
      <c r="O145" s="131" t="e">
        <f>(L56/H19)*1000</f>
        <v>#DIV/0!</v>
      </c>
      <c r="P145" s="137" t="e">
        <f>(L57/I19)*1000</f>
        <v>#DIV/0!</v>
      </c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</row>
    <row r="146" spans="1:35">
      <c r="A146" s="144"/>
      <c r="B146" s="144"/>
      <c r="C146" s="144"/>
      <c r="D146" s="144"/>
      <c r="E146" s="144"/>
      <c r="F146" s="144"/>
      <c r="G146" s="144"/>
      <c r="H146" s="272" t="s">
        <v>192</v>
      </c>
      <c r="I146" s="273"/>
      <c r="J146" s="273"/>
      <c r="K146" s="273"/>
      <c r="L146" s="273"/>
      <c r="M146" s="273"/>
      <c r="N146" s="131" t="e">
        <f>SUM(M$56:M$57)/SUM(H20:I20)*1000</f>
        <v>#DIV/0!</v>
      </c>
      <c r="O146" s="131" t="e">
        <f>(M56/H20)*1000</f>
        <v>#DIV/0!</v>
      </c>
      <c r="P146" s="137" t="e">
        <f>(M57/I20)*1000</f>
        <v>#DIV/0!</v>
      </c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</row>
    <row r="147" spans="1:35">
      <c r="A147" s="144"/>
      <c r="B147" s="144"/>
      <c r="C147" s="144"/>
      <c r="D147" s="144"/>
      <c r="E147" s="144"/>
      <c r="F147" s="144"/>
      <c r="G147" s="144"/>
      <c r="H147" s="272" t="s">
        <v>193</v>
      </c>
      <c r="I147" s="273"/>
      <c r="J147" s="273"/>
      <c r="K147" s="273"/>
      <c r="L147" s="273"/>
      <c r="M147" s="273"/>
      <c r="N147" s="131" t="e">
        <f>SUM(N$56:N$57)/SUM(H21:I21)*1000</f>
        <v>#DIV/0!</v>
      </c>
      <c r="O147" s="131" t="e">
        <f>(N56/H21)*1000</f>
        <v>#DIV/0!</v>
      </c>
      <c r="P147" s="137" t="e">
        <f>(N57/I21)*1000</f>
        <v>#DIV/0!</v>
      </c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</row>
    <row r="148" spans="1:35">
      <c r="A148" s="144"/>
      <c r="B148" s="144"/>
      <c r="C148" s="144"/>
      <c r="D148" s="144"/>
      <c r="E148" s="144"/>
      <c r="F148" s="144"/>
      <c r="G148" s="144"/>
      <c r="H148" s="272" t="s">
        <v>194</v>
      </c>
      <c r="I148" s="273"/>
      <c r="J148" s="273"/>
      <c r="K148" s="273"/>
      <c r="L148" s="273"/>
      <c r="M148" s="273"/>
      <c r="N148" s="131" t="e">
        <f>SUM(O$56:O$57)/SUM(H22:I22)*1000</f>
        <v>#DIV/0!</v>
      </c>
      <c r="O148" s="131" t="e">
        <f>(O56/H22)*1000</f>
        <v>#DIV/0!</v>
      </c>
      <c r="P148" s="137" t="e">
        <f>(O57/I22)*1000</f>
        <v>#DIV/0!</v>
      </c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</row>
    <row r="149" spans="1:35">
      <c r="A149" s="144"/>
      <c r="B149" s="144"/>
      <c r="C149" s="144"/>
      <c r="D149" s="144"/>
      <c r="E149" s="144"/>
      <c r="F149" s="144"/>
      <c r="G149" s="144"/>
      <c r="H149" s="272" t="s">
        <v>195</v>
      </c>
      <c r="I149" s="273"/>
      <c r="J149" s="273"/>
      <c r="K149" s="273"/>
      <c r="L149" s="273"/>
      <c r="M149" s="273"/>
      <c r="N149" s="131" t="e">
        <f>SUM(P$56:P$57)/SUM(H23:I23)*1000</f>
        <v>#DIV/0!</v>
      </c>
      <c r="O149" s="131" t="e">
        <f>(P56/H23)*1000</f>
        <v>#DIV/0!</v>
      </c>
      <c r="P149" s="137" t="e">
        <f>(P57/I23)*1000</f>
        <v>#DIV/0!</v>
      </c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</row>
    <row r="150" spans="1:35">
      <c r="A150" s="144"/>
      <c r="B150" s="144"/>
      <c r="C150" s="144"/>
      <c r="D150" s="144"/>
      <c r="E150" s="144"/>
      <c r="F150" s="144"/>
      <c r="G150" s="144"/>
      <c r="H150" s="272" t="s">
        <v>196</v>
      </c>
      <c r="I150" s="273"/>
      <c r="J150" s="273"/>
      <c r="K150" s="273"/>
      <c r="L150" s="273"/>
      <c r="M150" s="273"/>
      <c r="N150" s="131" t="e">
        <f>SUM(Q$56:Q$57)/SUM(H24:I24)*1000</f>
        <v>#DIV/0!</v>
      </c>
      <c r="O150" s="131" t="e">
        <f>(Q56/H24)*1000</f>
        <v>#DIV/0!</v>
      </c>
      <c r="P150" s="137" t="e">
        <f>(Q57/I24)*1000</f>
        <v>#DIV/0!</v>
      </c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</row>
    <row r="151" spans="1:35">
      <c r="A151" s="144"/>
      <c r="B151" s="144"/>
      <c r="C151" s="144"/>
      <c r="D151" s="144"/>
      <c r="E151" s="144"/>
      <c r="F151" s="144"/>
      <c r="G151" s="144"/>
      <c r="H151" s="272" t="s">
        <v>197</v>
      </c>
      <c r="I151" s="273"/>
      <c r="J151" s="273"/>
      <c r="K151" s="273"/>
      <c r="L151" s="273"/>
      <c r="M151" s="273"/>
      <c r="N151" s="131" t="e">
        <f>SUM(R$56:R$57)/SUM(H25:I25)*1000</f>
        <v>#DIV/0!</v>
      </c>
      <c r="O151" s="131" t="e">
        <f>(R56/H25)*1000</f>
        <v>#DIV/0!</v>
      </c>
      <c r="P151" s="137" t="e">
        <f>(R57/I25)*1000</f>
        <v>#DIV/0!</v>
      </c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</row>
    <row r="152" spans="1:35">
      <c r="A152" s="144"/>
      <c r="B152" s="144"/>
      <c r="C152" s="144"/>
      <c r="D152" s="144"/>
      <c r="E152" s="144"/>
      <c r="F152" s="144"/>
      <c r="G152" s="144"/>
      <c r="H152" s="272" t="s">
        <v>198</v>
      </c>
      <c r="I152" s="273"/>
      <c r="J152" s="273"/>
      <c r="K152" s="273"/>
      <c r="L152" s="273"/>
      <c r="M152" s="273"/>
      <c r="N152" s="131" t="e">
        <f>SUM(S$56:S$57)/SUM(H26:I26)*1000</f>
        <v>#DIV/0!</v>
      </c>
      <c r="O152" s="131" t="e">
        <f>(S56/H26)*1000</f>
        <v>#DIV/0!</v>
      </c>
      <c r="P152" s="137" t="e">
        <f>(S57/I26)*1000</f>
        <v>#DIV/0!</v>
      </c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</row>
    <row r="153" spans="1:35">
      <c r="A153" s="130"/>
      <c r="B153" s="130"/>
      <c r="C153" s="130"/>
      <c r="D153" s="130"/>
      <c r="E153" s="130"/>
      <c r="F153" s="130"/>
      <c r="G153" s="130"/>
      <c r="H153" s="272" t="s">
        <v>199</v>
      </c>
      <c r="I153" s="273"/>
      <c r="J153" s="273"/>
      <c r="K153" s="273"/>
      <c r="L153" s="273"/>
      <c r="M153" s="273"/>
      <c r="N153" s="131" t="e">
        <f>SUM(T$56:T$57)/SUM(H27:I27)*1000</f>
        <v>#DIV/0!</v>
      </c>
      <c r="O153" s="131" t="e">
        <f>(T56/H27)*1000</f>
        <v>#DIV/0!</v>
      </c>
      <c r="P153" s="137" t="e">
        <f>(T57/I27)*1000</f>
        <v>#DIV/0!</v>
      </c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</row>
    <row r="154" spans="1:35">
      <c r="A154" s="130"/>
      <c r="B154" s="130"/>
      <c r="C154" s="130"/>
      <c r="D154" s="130"/>
      <c r="E154" s="130"/>
      <c r="F154" s="130"/>
      <c r="G154" s="130"/>
      <c r="H154" s="272" t="s">
        <v>200</v>
      </c>
      <c r="I154" s="273"/>
      <c r="J154" s="273"/>
      <c r="K154" s="273"/>
      <c r="L154" s="273"/>
      <c r="M154" s="273"/>
      <c r="N154" s="131" t="e">
        <f>SUM(U$56:U$57)/SUM(H28:I28)*1000</f>
        <v>#DIV/0!</v>
      </c>
      <c r="O154" s="131" t="e">
        <f>(U56/H28)*1000</f>
        <v>#DIV/0!</v>
      </c>
      <c r="P154" s="137" t="e">
        <f>(U57/I28)*1000</f>
        <v>#DIV/0!</v>
      </c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</row>
    <row r="155" spans="1:35">
      <c r="A155" s="130"/>
      <c r="B155" s="130"/>
      <c r="C155" s="130"/>
      <c r="D155" s="130"/>
      <c r="E155" s="130"/>
      <c r="F155" s="130"/>
      <c r="G155" s="130"/>
      <c r="H155" s="272" t="s">
        <v>201</v>
      </c>
      <c r="I155" s="273"/>
      <c r="J155" s="273"/>
      <c r="K155" s="273"/>
      <c r="L155" s="273"/>
      <c r="M155" s="273"/>
      <c r="N155" s="131" t="e">
        <f>SUM(V$56:V$57)/SUM(H29:I29)*1000</f>
        <v>#DIV/0!</v>
      </c>
      <c r="O155" s="131" t="e">
        <f>(V56/H29)*1000</f>
        <v>#DIV/0!</v>
      </c>
      <c r="P155" s="137" t="e">
        <f>(V57/I29)*1000</f>
        <v>#DIV/0!</v>
      </c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</row>
    <row r="156" spans="1:35">
      <c r="A156" s="130"/>
      <c r="B156" s="130"/>
      <c r="C156" s="130"/>
      <c r="D156" s="130"/>
      <c r="E156" s="130"/>
      <c r="F156" s="130"/>
      <c r="G156" s="130"/>
      <c r="H156" s="272" t="s">
        <v>202</v>
      </c>
      <c r="I156" s="273"/>
      <c r="J156" s="273"/>
      <c r="K156" s="273"/>
      <c r="L156" s="273"/>
      <c r="M156" s="273"/>
      <c r="N156" s="131" t="e">
        <f>SUM(W$56:W$57)/SUM(H30:I30)*1000</f>
        <v>#DIV/0!</v>
      </c>
      <c r="O156" s="131" t="e">
        <f>(W56/H30)*1000</f>
        <v>#DIV/0!</v>
      </c>
      <c r="P156" s="137" t="e">
        <f>(W57/I30)*1000</f>
        <v>#DIV/0!</v>
      </c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</row>
    <row r="157" spans="1:35" ht="16.5" thickBot="1">
      <c r="A157" s="130"/>
      <c r="B157" s="130"/>
      <c r="C157" s="130"/>
      <c r="D157" s="130"/>
      <c r="E157" s="130"/>
      <c r="F157" s="130"/>
      <c r="G157" s="130"/>
      <c r="H157" s="274" t="s">
        <v>203</v>
      </c>
      <c r="I157" s="275"/>
      <c r="J157" s="275"/>
      <c r="K157" s="275"/>
      <c r="L157" s="275"/>
      <c r="M157" s="275"/>
      <c r="N157" s="138" t="e">
        <f>SUM(X$56:X$57)/SUM(H31:I31)*1000</f>
        <v>#DIV/0!</v>
      </c>
      <c r="O157" s="138" t="e">
        <f>(X56/H31)*1000</f>
        <v>#DIV/0!</v>
      </c>
      <c r="P157" s="139" t="e">
        <f>(X57/I31)*1000</f>
        <v>#DIV/0!</v>
      </c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</row>
    <row r="158" spans="1:35">
      <c r="A158" s="130"/>
      <c r="B158" s="130"/>
      <c r="C158" s="130"/>
      <c r="D158" s="130"/>
      <c r="E158" s="130"/>
      <c r="F158" s="130"/>
      <c r="G158" s="130"/>
      <c r="H158" s="276" t="s">
        <v>210</v>
      </c>
      <c r="I158" s="277"/>
      <c r="J158" s="277"/>
      <c r="K158" s="277"/>
      <c r="L158" s="277"/>
      <c r="M158" s="278"/>
      <c r="N158" s="53" t="s">
        <v>205</v>
      </c>
      <c r="O158" s="53" t="s">
        <v>206</v>
      </c>
      <c r="P158" s="53" t="s">
        <v>207</v>
      </c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</row>
    <row r="159" spans="1:35" ht="19.5" customHeight="1">
      <c r="A159" s="130"/>
      <c r="B159" s="130"/>
      <c r="C159" s="130"/>
      <c r="D159" s="130"/>
      <c r="E159" s="130"/>
      <c r="F159" s="130"/>
      <c r="G159" s="130"/>
      <c r="H159" s="273" t="s">
        <v>208</v>
      </c>
      <c r="I159" s="273"/>
      <c r="J159" s="273"/>
      <c r="K159" s="273"/>
      <c r="L159" s="273"/>
      <c r="M159" s="273"/>
      <c r="N159" s="131" t="e">
        <f>SUM(C$61:C$66)/SUM($C$56:$E$57)%</f>
        <v>#DIV/0!</v>
      </c>
      <c r="O159" s="131" t="e">
        <f>SUM(C$61:C$62,C$64:C$65)/SUM($C$56:$D$57)%</f>
        <v>#DIV/0!</v>
      </c>
      <c r="P159" s="131" t="e">
        <f>SUM(C$61+C$64)/SUM($C$56:$C$57)%</f>
        <v>#DIV/0!</v>
      </c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</row>
    <row r="160" spans="1:35">
      <c r="A160" s="130"/>
      <c r="B160" s="130"/>
      <c r="C160" s="130"/>
      <c r="D160" s="130"/>
      <c r="E160" s="130"/>
      <c r="F160" s="130"/>
      <c r="G160" s="130"/>
      <c r="H160" s="273" t="s">
        <v>211</v>
      </c>
      <c r="I160" s="273"/>
      <c r="J160" s="273"/>
      <c r="K160" s="273"/>
      <c r="L160" s="273"/>
      <c r="M160" s="273"/>
      <c r="N160" s="131" t="e">
        <f>SUM(D$61:D$66)/SUM($C$56:$E$57)%</f>
        <v>#DIV/0!</v>
      </c>
      <c r="O160" s="131" t="e">
        <f>SUM(D$61:D$62,D$64:D$65)/SUM($C$56:$D$57)%</f>
        <v>#DIV/0!</v>
      </c>
      <c r="P160" s="131" t="e">
        <f>SUM(D$61+D$64)/SUM($C$56:$C$57)%</f>
        <v>#DIV/0!</v>
      </c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</row>
    <row r="161" spans="1:35">
      <c r="A161" s="130"/>
      <c r="B161" s="130"/>
      <c r="C161" s="130"/>
      <c r="D161" s="130"/>
      <c r="E161" s="130"/>
      <c r="F161" s="130"/>
      <c r="G161" s="130"/>
      <c r="H161" s="273" t="s">
        <v>212</v>
      </c>
      <c r="I161" s="273"/>
      <c r="J161" s="273"/>
      <c r="K161" s="273"/>
      <c r="L161" s="273"/>
      <c r="M161" s="273"/>
      <c r="N161" s="131" t="e">
        <f>SUM(E$61:E$66)/SUM($C$56:$E$57)%</f>
        <v>#DIV/0!</v>
      </c>
      <c r="O161" s="131" t="e">
        <f>SUM(E$61:E$62,E$64:E$65)/SUM($C$56:$D$57)%</f>
        <v>#DIV/0!</v>
      </c>
      <c r="P161" s="131" t="e">
        <f>SUM(E$61+E$64)/SUM($C$56:$C$57)%</f>
        <v>#DIV/0!</v>
      </c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</row>
    <row r="162" spans="1:35">
      <c r="A162" s="130"/>
      <c r="B162" s="130"/>
      <c r="C162" s="130"/>
      <c r="D162" s="130"/>
      <c r="E162" s="130"/>
      <c r="F162" s="130"/>
      <c r="G162" s="130"/>
      <c r="H162" s="273" t="s">
        <v>213</v>
      </c>
      <c r="I162" s="273"/>
      <c r="J162" s="273"/>
      <c r="K162" s="273"/>
      <c r="L162" s="273"/>
      <c r="M162" s="273"/>
      <c r="N162" s="131" t="e">
        <f>SUM(F$61:F$66)/SUM($C$56:$E$57)%</f>
        <v>#DIV/0!</v>
      </c>
      <c r="O162" s="131" t="e">
        <f>SUM(F$61:F$62,F$64:F$65)/SUM($C$56:$D$57)%</f>
        <v>#DIV/0!</v>
      </c>
      <c r="P162" s="131" t="e">
        <f>SUM(F$61+F$64)/SUM($C$56:$C$57)%</f>
        <v>#DIV/0!</v>
      </c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</row>
    <row r="163" spans="1:35">
      <c r="A163" s="130"/>
      <c r="B163" s="130"/>
      <c r="C163" s="130"/>
      <c r="D163" s="130"/>
      <c r="E163" s="130"/>
      <c r="F163" s="130"/>
      <c r="G163" s="130"/>
      <c r="H163" s="273" t="s">
        <v>214</v>
      </c>
      <c r="I163" s="273"/>
      <c r="J163" s="273"/>
      <c r="K163" s="273"/>
      <c r="L163" s="273"/>
      <c r="M163" s="273"/>
      <c r="N163" s="131" t="e">
        <f>SUM(G$61:G$66)/SUM($C$56:$E$57)%</f>
        <v>#DIV/0!</v>
      </c>
      <c r="O163" s="131" t="e">
        <f>SUM(G$61:G$62,G$64:G$65)/SUM($C$56:$D$57)%</f>
        <v>#DIV/0!</v>
      </c>
      <c r="P163" s="131" t="e">
        <f>SUM(G$61+G$64)/SUM($C$56:$C$57)%</f>
        <v>#DIV/0!</v>
      </c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</row>
    <row r="164" spans="1:35">
      <c r="A164" s="130"/>
      <c r="B164" s="130"/>
      <c r="C164" s="130"/>
      <c r="D164" s="130"/>
      <c r="E164" s="130"/>
      <c r="F164" s="130"/>
      <c r="G164" s="130"/>
      <c r="H164" s="273" t="s">
        <v>215</v>
      </c>
      <c r="I164" s="273"/>
      <c r="J164" s="273"/>
      <c r="K164" s="273"/>
      <c r="L164" s="273"/>
      <c r="M164" s="273"/>
      <c r="N164" s="131" t="e">
        <f>SUM(H$61:H$66)/SUM($C$56:$E$57)%</f>
        <v>#DIV/0!</v>
      </c>
      <c r="O164" s="131" t="e">
        <f>SUM(H$61:H$62,H$64:H$65)/SUM($C$56:$D$57)%</f>
        <v>#DIV/0!</v>
      </c>
      <c r="P164" s="131" t="e">
        <f>SUM(H$61+H$64)/SUM($C$56:$C$57)%</f>
        <v>#DIV/0!</v>
      </c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</row>
    <row r="165" spans="1:35">
      <c r="A165" s="130"/>
      <c r="B165" s="130"/>
      <c r="C165" s="130"/>
      <c r="D165" s="130"/>
      <c r="E165" s="130"/>
      <c r="F165" s="130"/>
      <c r="G165" s="130"/>
      <c r="H165" s="273" t="s">
        <v>216</v>
      </c>
      <c r="I165" s="273"/>
      <c r="J165" s="273"/>
      <c r="K165" s="273"/>
      <c r="L165" s="273"/>
      <c r="M165" s="273"/>
      <c r="N165" s="131" t="e">
        <f>SUM(I$61:I$66)/SUM($C$56:$E$57)%</f>
        <v>#DIV/0!</v>
      </c>
      <c r="O165" s="131" t="e">
        <f>SUM(I$61:I$62,I$64:I$65)/SUM($C$56:$D$57)%</f>
        <v>#DIV/0!</v>
      </c>
      <c r="P165" s="131" t="e">
        <f>SUM(I$61+I$64)/SUM($C$56:$C$57)%</f>
        <v>#DIV/0!</v>
      </c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</row>
    <row r="166" spans="1:35">
      <c r="A166" s="130"/>
      <c r="B166" s="130"/>
      <c r="C166" s="130"/>
      <c r="D166" s="130"/>
      <c r="E166" s="130"/>
      <c r="F166" s="130"/>
      <c r="G166" s="130"/>
      <c r="H166" s="273" t="s">
        <v>217</v>
      </c>
      <c r="I166" s="273"/>
      <c r="J166" s="273"/>
      <c r="K166" s="273"/>
      <c r="L166" s="273"/>
      <c r="M166" s="273"/>
      <c r="N166" s="131" t="e">
        <f>SUM(J$61:J$66)/SUM($C$56:$E$57)%</f>
        <v>#DIV/0!</v>
      </c>
      <c r="O166" s="131" t="e">
        <f>SUM(J$61:J$62,J$64:J$65)/SUM($C$56:$D$57)%</f>
        <v>#DIV/0!</v>
      </c>
      <c r="P166" s="131" t="e">
        <f>SUM(J$61+J$64)/SUM($C$56:$C$57)%</f>
        <v>#DIV/0!</v>
      </c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</row>
    <row r="167" spans="1:35">
      <c r="A167" s="130"/>
      <c r="B167" s="130"/>
      <c r="C167" s="130"/>
      <c r="D167" s="130"/>
      <c r="E167" s="130"/>
      <c r="F167" s="130"/>
      <c r="G167" s="130"/>
      <c r="H167" s="273" t="s">
        <v>218</v>
      </c>
      <c r="I167" s="273"/>
      <c r="J167" s="273"/>
      <c r="K167" s="273"/>
      <c r="L167" s="273"/>
      <c r="M167" s="273"/>
      <c r="N167" s="131" t="e">
        <f>SUM(K$61:K$66)/SUM($C$56:$E$57)%</f>
        <v>#DIV/0!</v>
      </c>
      <c r="O167" s="131" t="e">
        <f>SUM(K$61:K$62,K$64:K$65)/SUM($C$56:$D$57)%</f>
        <v>#DIV/0!</v>
      </c>
      <c r="P167" s="131" t="e">
        <f>SUM(K$61+K$64)/SUM($C$56:$C$57)%</f>
        <v>#DIV/0!</v>
      </c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</row>
    <row r="168" spans="1:35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</row>
    <row r="169" spans="1:35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</row>
    <row r="170" spans="1:35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</row>
    <row r="171" spans="1:35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</row>
    <row r="172" spans="1:35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</row>
    <row r="173" spans="1:35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</row>
    <row r="174" spans="1:35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</row>
    <row r="175" spans="1:35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</row>
    <row r="176" spans="1:35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</row>
    <row r="177" spans="1:35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</row>
    <row r="178" spans="1:35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</row>
    <row r="179" spans="1:35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</row>
  </sheetData>
  <sheetProtection algorithmName="SHA-512" hashValue="JFdVcY39TtkSk6y3DhzNxfEjIRkYgkJznECRRPH55Tnj1M3Osl1GSBIwMQDHFoQqyruG7sbUTqy1N75bxZBxdg==" saltValue="E4SwnBPz5J15/FNDdw1e2Q==" spinCount="100000" sheet="1" objects="1" scenarios="1"/>
  <protectedRanges>
    <protectedRange password="CE28" sqref="D11:D14 D24:D31 G11:G14 G24:G31" name="Range2"/>
    <protectedRange password="CE28" sqref="F63:G63 F65:G66 I63 I65:I66" name="Range7"/>
  </protectedRanges>
  <mergeCells count="195">
    <mergeCell ref="AE42:AF42"/>
    <mergeCell ref="AH42:AI42"/>
    <mergeCell ref="AB42:AC42"/>
    <mergeCell ref="H163:M163"/>
    <mergeCell ref="H164:M164"/>
    <mergeCell ref="H165:M165"/>
    <mergeCell ref="H145:M145"/>
    <mergeCell ref="H146:M146"/>
    <mergeCell ref="H147:M147"/>
    <mergeCell ref="H142:M142"/>
    <mergeCell ref="H143:M143"/>
    <mergeCell ref="H144:M144"/>
    <mergeCell ref="H151:M151"/>
    <mergeCell ref="H152:M152"/>
    <mergeCell ref="H153:M153"/>
    <mergeCell ref="N111:N112"/>
    <mergeCell ref="O111:O112"/>
    <mergeCell ref="P111:P112"/>
    <mergeCell ref="Y42:Z42"/>
    <mergeCell ref="H119:P120"/>
    <mergeCell ref="H166:M166"/>
    <mergeCell ref="H167:M167"/>
    <mergeCell ref="H157:M157"/>
    <mergeCell ref="H158:M158"/>
    <mergeCell ref="H159:M159"/>
    <mergeCell ref="H160:M160"/>
    <mergeCell ref="H161:M161"/>
    <mergeCell ref="H162:M162"/>
    <mergeCell ref="H154:M154"/>
    <mergeCell ref="H155:M155"/>
    <mergeCell ref="H156:M156"/>
    <mergeCell ref="A139:F139"/>
    <mergeCell ref="H139:M139"/>
    <mergeCell ref="A140:F140"/>
    <mergeCell ref="H140:M140"/>
    <mergeCell ref="H141:M141"/>
    <mergeCell ref="H148:M148"/>
    <mergeCell ref="H149:M149"/>
    <mergeCell ref="H150:M150"/>
    <mergeCell ref="A136:F136"/>
    <mergeCell ref="H136:M136"/>
    <mergeCell ref="A137:F137"/>
    <mergeCell ref="H137:M137"/>
    <mergeCell ref="A138:F138"/>
    <mergeCell ref="H138:M138"/>
    <mergeCell ref="A133:F133"/>
    <mergeCell ref="H133:M133"/>
    <mergeCell ref="A134:F134"/>
    <mergeCell ref="H134:M134"/>
    <mergeCell ref="A135:F135"/>
    <mergeCell ref="H135:M135"/>
    <mergeCell ref="A130:F130"/>
    <mergeCell ref="H130:P130"/>
    <mergeCell ref="A131:F131"/>
    <mergeCell ref="H131:M131"/>
    <mergeCell ref="A132:F132"/>
    <mergeCell ref="H132:M132"/>
    <mergeCell ref="A127:F127"/>
    <mergeCell ref="H127:M127"/>
    <mergeCell ref="A128:F128"/>
    <mergeCell ref="H128:M128"/>
    <mergeCell ref="A129:F129"/>
    <mergeCell ref="H129:M129"/>
    <mergeCell ref="A124:F124"/>
    <mergeCell ref="H124:M124"/>
    <mergeCell ref="A125:F125"/>
    <mergeCell ref="H125:M125"/>
    <mergeCell ref="A126:F126"/>
    <mergeCell ref="H126:M126"/>
    <mergeCell ref="A121:F121"/>
    <mergeCell ref="H121:M121"/>
    <mergeCell ref="A122:F122"/>
    <mergeCell ref="H122:M122"/>
    <mergeCell ref="A123:F123"/>
    <mergeCell ref="H123:M123"/>
    <mergeCell ref="A117:F117"/>
    <mergeCell ref="H117:M117"/>
    <mergeCell ref="A118:F118"/>
    <mergeCell ref="H118:M118"/>
    <mergeCell ref="A119:F119"/>
    <mergeCell ref="A120:F120"/>
    <mergeCell ref="A114:F114"/>
    <mergeCell ref="H114:M114"/>
    <mergeCell ref="A115:F115"/>
    <mergeCell ref="H115:M115"/>
    <mergeCell ref="A116:F116"/>
    <mergeCell ref="H116:M116"/>
    <mergeCell ref="A110:F110"/>
    <mergeCell ref="H110:M110"/>
    <mergeCell ref="A111:F111"/>
    <mergeCell ref="A113:F113"/>
    <mergeCell ref="H113:M113"/>
    <mergeCell ref="A112:F112"/>
    <mergeCell ref="H111:M112"/>
    <mergeCell ref="A107:F107"/>
    <mergeCell ref="H107:M107"/>
    <mergeCell ref="A108:F108"/>
    <mergeCell ref="H108:M108"/>
    <mergeCell ref="A109:F109"/>
    <mergeCell ref="H109:M109"/>
    <mergeCell ref="A104:F104"/>
    <mergeCell ref="H104:M104"/>
    <mergeCell ref="A105:F105"/>
    <mergeCell ref="H105:M105"/>
    <mergeCell ref="A106:F106"/>
    <mergeCell ref="H106:M106"/>
    <mergeCell ref="A96:E96"/>
    <mergeCell ref="H96:L96"/>
    <mergeCell ref="A102:F102"/>
    <mergeCell ref="H102:M102"/>
    <mergeCell ref="A103:F103"/>
    <mergeCell ref="H103:M103"/>
    <mergeCell ref="A93:E93"/>
    <mergeCell ref="H93:L93"/>
    <mergeCell ref="A94:E94"/>
    <mergeCell ref="H94:L94"/>
    <mergeCell ref="A95:E95"/>
    <mergeCell ref="H95:L95"/>
    <mergeCell ref="H97:L97"/>
    <mergeCell ref="A90:E90"/>
    <mergeCell ref="H90:L90"/>
    <mergeCell ref="A91:E91"/>
    <mergeCell ref="H91:L91"/>
    <mergeCell ref="A92:E92"/>
    <mergeCell ref="H92:L92"/>
    <mergeCell ref="A87:E87"/>
    <mergeCell ref="H87:L87"/>
    <mergeCell ref="A88:E88"/>
    <mergeCell ref="H88:L88"/>
    <mergeCell ref="A89:E89"/>
    <mergeCell ref="H89:L89"/>
    <mergeCell ref="A70:A74"/>
    <mergeCell ref="A75:A79"/>
    <mergeCell ref="A81:N83"/>
    <mergeCell ref="A85:E85"/>
    <mergeCell ref="H85:L85"/>
    <mergeCell ref="A86:E86"/>
    <mergeCell ref="H86:L86"/>
    <mergeCell ref="A54:A55"/>
    <mergeCell ref="A56:A57"/>
    <mergeCell ref="A59:K59"/>
    <mergeCell ref="A61:A63"/>
    <mergeCell ref="A64:A66"/>
    <mergeCell ref="A68:K68"/>
    <mergeCell ref="A50:F50"/>
    <mergeCell ref="A52:A53"/>
    <mergeCell ref="L42:M42"/>
    <mergeCell ref="N42:O42"/>
    <mergeCell ref="P42:Q42"/>
    <mergeCell ref="R42:T42"/>
    <mergeCell ref="U42:V42"/>
    <mergeCell ref="W42:X42"/>
    <mergeCell ref="S43:T43"/>
    <mergeCell ref="S44:T44"/>
    <mergeCell ref="S45:T45"/>
    <mergeCell ref="S46:T46"/>
    <mergeCell ref="S47:T47"/>
    <mergeCell ref="U35:X35"/>
    <mergeCell ref="Y35:Z36"/>
    <mergeCell ref="AA35:AB36"/>
    <mergeCell ref="AD35:AF35"/>
    <mergeCell ref="F36:G36"/>
    <mergeCell ref="H36:I36"/>
    <mergeCell ref="J36:K36"/>
    <mergeCell ref="L36:L37"/>
    <mergeCell ref="M36:M37"/>
    <mergeCell ref="N36:N37"/>
    <mergeCell ref="S36:S37"/>
    <mergeCell ref="T36:T37"/>
    <mergeCell ref="U36:U37"/>
    <mergeCell ref="V36:X36"/>
    <mergeCell ref="A2:C2"/>
    <mergeCell ref="A7:J7"/>
    <mergeCell ref="B8:D8"/>
    <mergeCell ref="E8:G8"/>
    <mergeCell ref="H8:J8"/>
    <mergeCell ref="C9:D9"/>
    <mergeCell ref="F9:G9"/>
    <mergeCell ref="I9:J9"/>
    <mergeCell ref="A34:K34"/>
    <mergeCell ref="A41:E41"/>
    <mergeCell ref="B42:C42"/>
    <mergeCell ref="D42:E42"/>
    <mergeCell ref="A35:A37"/>
    <mergeCell ref="B35:C36"/>
    <mergeCell ref="D35:E36"/>
    <mergeCell ref="F35:K35"/>
    <mergeCell ref="L35:T35"/>
    <mergeCell ref="O36:O37"/>
    <mergeCell ref="P36:P37"/>
    <mergeCell ref="Q36:Q37"/>
    <mergeCell ref="R36:R37"/>
    <mergeCell ref="F42:G42"/>
    <mergeCell ref="H42:I42"/>
    <mergeCell ref="J42:K42"/>
  </mergeCells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Option Button 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Option Button 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Option Button 3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Option Button 4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Option Button 5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9" name="Option Button 6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0" name="Option Button 7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1" name="Option Button 8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Option Button 10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I179"/>
  <sheetViews>
    <sheetView rightToLeft="1" topLeftCell="A85" zoomScale="96" zoomScaleNormal="96" workbookViewId="0">
      <selection activeCell="A116" sqref="A116:XFD116"/>
    </sheetView>
  </sheetViews>
  <sheetFormatPr defaultColWidth="9" defaultRowHeight="15.75"/>
  <cols>
    <col min="1" max="1" width="14" style="40" customWidth="1"/>
    <col min="2" max="6" width="11.7109375" style="40" customWidth="1"/>
    <col min="7" max="7" width="11.5703125" style="40" customWidth="1"/>
    <col min="8" max="8" width="8.42578125" style="40" customWidth="1"/>
    <col min="9" max="9" width="9.140625" style="40" customWidth="1"/>
    <col min="10" max="10" width="10" style="40" customWidth="1"/>
    <col min="11" max="11" width="8.42578125" style="40" customWidth="1"/>
    <col min="12" max="12" width="19.5703125" style="40" customWidth="1"/>
    <col min="13" max="13" width="8.7109375" style="40" customWidth="1"/>
    <col min="14" max="14" width="14.5703125" style="40" customWidth="1"/>
    <col min="15" max="15" width="9.7109375" style="40" customWidth="1"/>
    <col min="16" max="16" width="11.85546875" style="40" customWidth="1"/>
    <col min="17" max="17" width="9" style="40"/>
    <col min="18" max="18" width="8.140625" style="40" customWidth="1"/>
    <col min="19" max="19" width="9" style="40"/>
    <col min="20" max="20" width="7.7109375" style="40" customWidth="1"/>
    <col min="21" max="27" width="9" style="40"/>
    <col min="28" max="28" width="8.7109375" style="40" customWidth="1"/>
    <col min="29" max="29" width="7.7109375" style="40" customWidth="1"/>
    <col min="30" max="30" width="8.28515625" style="40" customWidth="1"/>
    <col min="31" max="16384" width="9" style="40"/>
  </cols>
  <sheetData>
    <row r="1" spans="1:35" ht="16.5" thickBot="1">
      <c r="A1" s="63">
        <v>2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</row>
    <row r="2" spans="1:35" ht="16.5" thickBot="1">
      <c r="A2" s="281" t="s">
        <v>0</v>
      </c>
      <c r="B2" s="282"/>
      <c r="C2" s="283"/>
      <c r="D2" s="86"/>
      <c r="E2" s="86"/>
      <c r="F2" s="54" t="s">
        <v>1</v>
      </c>
      <c r="G2" s="54"/>
      <c r="H2" s="54"/>
      <c r="I2" s="54"/>
      <c r="J2" s="54"/>
      <c r="K2" s="54"/>
      <c r="L2" s="54"/>
      <c r="M2" s="54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</row>
    <row r="3" spans="1:35" ht="102.75" customHeight="1">
      <c r="A3" s="3" t="s">
        <v>2</v>
      </c>
      <c r="B3" s="105" t="s">
        <v>3</v>
      </c>
      <c r="C3" s="126" t="s">
        <v>4</v>
      </c>
      <c r="D3" s="86"/>
      <c r="E3" s="55"/>
      <c r="F3" s="54"/>
      <c r="G3" s="54"/>
      <c r="H3" s="54"/>
      <c r="I3" s="54"/>
      <c r="J3" s="54"/>
      <c r="K3" s="54"/>
      <c r="L3" s="54"/>
      <c r="M3" s="54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</row>
    <row r="4" spans="1:35">
      <c r="A4" s="20" t="s">
        <v>5</v>
      </c>
      <c r="B4" s="38">
        <f>'مرکز 1'!B4+'مرکز 2'!B4+'مرکز 3'!B4+'مرکز 4'!B4+'مرکز 5'!B4+مرکز6!B4+مرکز7!B4+مرکز8!B4+مرکز9!B4+مرکز10!B4+مرکز11!B4+مرکز12!B4+مرکز13!B4+مرکز14!B4+مرکز15!B4+مرکز16!B4+'مرکز17)'!B4+مرکز18!B4+'مرک19)'!B4+مرکز20!B4+مرک21!B4+مرک22!B4+مرکز23!B4</f>
        <v>0</v>
      </c>
      <c r="C4" s="38">
        <f>'مرکز 1'!C4+'مرکز 2'!C4+'مرکز 3'!C4+'مرکز 4'!C4+'مرکز 5'!C4+مرکز6!C4+مرکز7!C4+مرکز8!C4+مرکز9!C4+مرکز10!C4+مرکز11!C4+مرکز12!C4+مرکز13!C4+مرکز14!C4+مرکز15!C4+مرکز16!C4+'مرکز17)'!C4+مرکز18!C4+'مرک19)'!C4+مرکز20!C4+مرک21!C4+مرک22!C4+مرکز23!C4</f>
        <v>0</v>
      </c>
      <c r="D4" s="86"/>
      <c r="E4" s="55"/>
      <c r="F4" s="54"/>
      <c r="G4" s="54"/>
      <c r="H4" s="54"/>
      <c r="I4" s="54"/>
      <c r="J4" s="54"/>
      <c r="K4" s="54"/>
      <c r="L4" s="54"/>
      <c r="M4" s="54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</row>
    <row r="5" spans="1:35" ht="16.5" thickBot="1">
      <c r="A5" s="4" t="s">
        <v>6</v>
      </c>
      <c r="B5" s="38">
        <f>'مرکز 1'!B5+'مرکز 2'!B5+'مرکز 3'!B5+'مرکز 4'!B5+'مرکز 5'!B5+مرکز6!B5+مرکز7!B5+مرکز8!B5+مرکز9!B5+مرکز10!B5+مرکز11!B5+مرکز12!B5+مرکز13!B5+مرکز14!B5+مرکز15!B5+مرکز16!B5+'مرکز17)'!B5+مرکز18!B5+'مرک19)'!B5+مرکز20!B5+مرک21!B5+مرک22!B5+مرکز23!B5</f>
        <v>0</v>
      </c>
      <c r="C5" s="38">
        <f>'مرکز 1'!C5+'مرکز 2'!C5+'مرکز 3'!C5+'مرکز 4'!C5+'مرکز 5'!C5+مرکز6!C5+مرکز7!C5+مرکز8!C5+مرکز9!C5+مرکز10!C5+مرکز11!C5+مرکز12!C5+مرکز13!C5+مرکز14!C5+مرکز15!C5+مرکز16!C5+'مرکز17)'!C5+مرکز18!C5+'مرک19)'!C5+مرکز20!C5+مرک21!C5+مرک22!C5+مرکز23!C5</f>
        <v>0</v>
      </c>
      <c r="D5" s="86"/>
      <c r="E5" s="86"/>
      <c r="F5" s="54"/>
      <c r="G5" s="54"/>
      <c r="H5" s="54"/>
      <c r="I5" s="54"/>
      <c r="J5" s="54"/>
      <c r="K5" s="54"/>
      <c r="L5" s="54"/>
      <c r="M5" s="54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</row>
    <row r="6" spans="1:35" ht="12" customHeight="1" thickBot="1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</row>
    <row r="7" spans="1:35" ht="32.25" customHeight="1" thickBot="1">
      <c r="A7" s="284" t="s">
        <v>7</v>
      </c>
      <c r="B7" s="285"/>
      <c r="C7" s="285"/>
      <c r="D7" s="285"/>
      <c r="E7" s="285"/>
      <c r="F7" s="285"/>
      <c r="G7" s="285"/>
      <c r="H7" s="285"/>
      <c r="I7" s="285"/>
      <c r="J7" s="2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</row>
    <row r="8" spans="1:35">
      <c r="A8" s="5" t="s">
        <v>8</v>
      </c>
      <c r="B8" s="180" t="s">
        <v>5</v>
      </c>
      <c r="C8" s="181"/>
      <c r="D8" s="182"/>
      <c r="E8" s="180" t="s">
        <v>6</v>
      </c>
      <c r="F8" s="181"/>
      <c r="G8" s="182"/>
      <c r="H8" s="180" t="s">
        <v>9</v>
      </c>
      <c r="I8" s="181"/>
      <c r="J8" s="183"/>
      <c r="K8" s="86"/>
      <c r="L8" s="55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</row>
    <row r="9" spans="1:35" ht="16.5" thickBot="1">
      <c r="A9" s="6" t="s">
        <v>10</v>
      </c>
      <c r="B9" s="148" t="s">
        <v>11</v>
      </c>
      <c r="C9" s="184" t="s">
        <v>12</v>
      </c>
      <c r="D9" s="185"/>
      <c r="E9" s="7" t="s">
        <v>11</v>
      </c>
      <c r="F9" s="184" t="s">
        <v>12</v>
      </c>
      <c r="G9" s="185"/>
      <c r="H9" s="65" t="s">
        <v>11</v>
      </c>
      <c r="I9" s="287" t="s">
        <v>12</v>
      </c>
      <c r="J9" s="186"/>
      <c r="K9" s="55"/>
      <c r="L9" s="55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  <c r="AI9" s="86"/>
    </row>
    <row r="10" spans="1:35">
      <c r="A10" s="39" t="s">
        <v>263</v>
      </c>
      <c r="B10" s="38">
        <f>'مرکز 1'!B10+'مرکز 2'!B10+'مرکز 3'!B10+'مرکز 4'!B10+'مرکز 5'!B10+مرکز6!B10+مرکز7!B10+مرکز8!B10+مرکز9!B10+مرکز10!B10+مرکز11!B10+مرکز12!B10+مرکز13!B10+مرکز14!B10+مرکز15!B10+مرکز16!B10+'مرکز17)'!B10+مرکز18!B10+'مرک19)'!B10+مرکز20!B10+مرک21!B10+مرک22!B10+مرکز23!B10</f>
        <v>0</v>
      </c>
      <c r="C10" s="38">
        <f>'مرکز 1'!C10+'مرکز 2'!C10+'مرکز 3'!C10+'مرکز 4'!C10+'مرکز 5'!C10+مرکز6!C10+مرکز7!C10+مرکز8!C10+مرکز9!C10+مرکز10!C10+مرکز11!C10+مرکز12!C10+مرکز13!C10+مرکز14!C10+مرکز15!C10+مرکز16!C10+'مرکز17)'!C10+مرکز18!C10+'مرک19)'!C10+مرکز20!C10+مرک21!C10+مرک22!C10+مرکز23!C10</f>
        <v>0</v>
      </c>
      <c r="D10" s="91"/>
      <c r="E10" s="38">
        <f>'مرکز 1'!E10+'مرکز 2'!E10+'مرکز 3'!E10+'مرکز 4'!E10+'مرکز 5'!E10+مرکز6!E10+مرکز7!E10+مرکز8!E10+مرکز9!E10+مرکز10!E10+مرکز11!E10+مرکز12!E10+مرکز13!E10+مرکز14!E10+مرکز15!E10+مرکز16!E10+'مرکز17)'!E10+مرکز18!E10+'مرک19)'!E10+مرکز20!E10+مرک21!E10+مرک22!E10+مرکز23!E10</f>
        <v>0</v>
      </c>
      <c r="F10" s="38">
        <f>'مرکز 1'!F10+'مرکز 2'!F10+'مرکز 3'!F10+'مرکز 4'!F10+'مرکز 5'!F10+مرکز6!F10+مرکز7!F10+مرکز8!F10+مرکز9!F10+مرکز10!F10+مرکز11!F10+مرکز12!F10+مرکز13!F10+مرکز14!F10+مرکز15!F10+مرکز16!F10+'مرکز17)'!F10+مرکز18!F10+'مرک19)'!F10+مرکز20!F10+مرک21!F10+مرک22!F10+مرکز23!F10</f>
        <v>0</v>
      </c>
      <c r="G10" s="91"/>
      <c r="H10" s="107">
        <f>B10+E10</f>
        <v>0</v>
      </c>
      <c r="I10" s="107">
        <f t="shared" ref="H10:J31" si="0">C10+F10</f>
        <v>0</v>
      </c>
      <c r="J10" s="92"/>
      <c r="K10" s="141"/>
      <c r="L10" s="55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</row>
    <row r="11" spans="1:35">
      <c r="A11" s="39" t="s">
        <v>186</v>
      </c>
      <c r="B11" s="38">
        <f>'مرکز 1'!B11+'مرکز 2'!B11+'مرکز 3'!B11+'مرکز 4'!B11+'مرکز 5'!B11+مرکز6!B11+مرکز7!B11+مرکز8!B11+مرکز9!B11+مرکز10!B11+مرکز11!B11+مرکز12!B11+مرکز13!B11+مرکز14!B11+مرکز15!B11+مرکز16!B11+'مرکز17)'!B11+مرکز18!B11+'مرک19)'!B11+مرکز20!B11+مرک21!B11+مرک22!B11+مرکز23!B11</f>
        <v>0</v>
      </c>
      <c r="C11" s="38">
        <f>'مرکز 1'!C11+'مرکز 2'!C11+'مرکز 3'!C11+'مرکز 4'!C11+'مرکز 5'!C11+مرکز6!C11+مرکز7!C11+مرکز8!C11+مرکز9!C11+مرکز10!C11+مرکز11!C11+مرکز12!C11+مرکز13!C11+مرکز14!C11+مرکز15!C11+مرکز16!C11+'مرکز17)'!C11+مرکز18!C11+'مرک19)'!C11+مرکز20!C11+مرک21!C11+مرک22!C11+مرکز23!C11</f>
        <v>0</v>
      </c>
      <c r="D11" s="8"/>
      <c r="E11" s="38">
        <f>'مرکز 1'!E11+'مرکز 2'!E11+'مرکز 3'!E11+'مرکز 4'!E11+'مرکز 5'!E11+مرکز6!E11+مرکز7!E11+مرکز8!E11+مرکز9!E11+مرکز10!E11+مرکز11!E11+مرکز12!E11+مرکز13!E11+مرکز14!E11+مرکز15!E11+مرکز16!E11+'مرکز17)'!E11+مرکز18!E11+'مرک19)'!E11+مرکز20!E11+مرک21!E11+مرک22!E11+مرکز23!E11</f>
        <v>0</v>
      </c>
      <c r="F11" s="38">
        <f>'مرکز 1'!F11+'مرکز 2'!F11+'مرکز 3'!F11+'مرکز 4'!F11+'مرکز 5'!F11+مرکز6!F11+مرکز7!F11+مرکز8!F11+مرکز9!F11+مرکز10!F11+مرکز11!F11+مرکز12!F11+مرکز13!F11+مرکز14!F11+مرکز15!F11+مرکز16!F11+'مرکز17)'!F11+مرکز18!F11+'مرک19)'!F11+مرکز20!F11+مرک21!F11+مرک22!F11+مرکز23!F11</f>
        <v>0</v>
      </c>
      <c r="G11" s="8"/>
      <c r="H11" s="12">
        <f t="shared" si="0"/>
        <v>0</v>
      </c>
      <c r="I11" s="9">
        <f t="shared" si="0"/>
        <v>0</v>
      </c>
      <c r="J11" s="10"/>
      <c r="K11" s="141"/>
      <c r="L11" s="86"/>
      <c r="M11" s="55"/>
      <c r="N11" s="55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  <c r="AH11" s="86"/>
      <c r="AI11" s="86"/>
    </row>
    <row r="12" spans="1:35">
      <c r="A12" s="11" t="s">
        <v>269</v>
      </c>
      <c r="B12" s="38">
        <f>'مرکز 1'!B12+'مرکز 2'!B12+'مرکز 3'!B12+'مرکز 4'!B12+'مرکز 5'!B12+مرکز6!B12+مرکز7!B12+مرکز8!B12+مرکز9!B12+مرکز10!B12+مرکز11!B12+مرکز12!B12+مرکز13!B12+مرکز14!B12+مرکز15!B12+مرکز16!B12+'مرکز17)'!B12+مرکز18!B12+'مرک19)'!B12+مرکز20!B12+مرک21!B12+مرک22!B12+مرکز23!B12</f>
        <v>0</v>
      </c>
      <c r="C12" s="38">
        <f>'مرکز 1'!C12+'مرکز 2'!C12+'مرکز 3'!C12+'مرکز 4'!C12+'مرکز 5'!C12+مرکز6!C12+مرکز7!C12+مرکز8!C12+مرکز9!C12+مرکز10!C12+مرکز11!C12+مرکز12!C12+مرکز13!C12+مرکز14!C12+مرکز15!C12+مرکز16!C12+'مرکز17)'!C12+مرکز18!C12+'مرک19)'!C12+مرکز20!C12+مرک21!C12+مرک22!C12+مرکز23!C12</f>
        <v>0</v>
      </c>
      <c r="D12" s="8"/>
      <c r="E12" s="38">
        <f>'مرکز 1'!E12+'مرکز 2'!E12+'مرکز 3'!E12+'مرکز 4'!E12+'مرکز 5'!E12+مرکز6!E12+مرکز7!E12+مرکز8!E12+مرکز9!E12+مرکز10!E12+مرکز11!E12+مرکز12!E12+مرکز13!E12+مرکز14!E12+مرکز15!E12+مرکز16!E12+'مرکز17)'!E12+مرکز18!E12+'مرک19)'!E12+مرکز20!E12+مرک21!E12+مرک22!E12+مرکز23!E12</f>
        <v>0</v>
      </c>
      <c r="F12" s="38">
        <f>'مرکز 1'!F12+'مرکز 2'!F12+'مرکز 3'!F12+'مرکز 4'!F12+'مرکز 5'!F12+مرکز6!F12+مرکز7!F12+مرکز8!F12+مرکز9!F12+مرکز10!F12+مرکز11!F12+مرکز12!F12+مرکز13!F12+مرکز14!F12+مرکز15!F12+مرکز16!F12+'مرکز17)'!F12+مرکز18!F12+'مرک19)'!F12+مرکز20!F12+مرک21!F12+مرک22!F12+مرکز23!F12</f>
        <v>0</v>
      </c>
      <c r="G12" s="8"/>
      <c r="H12" s="12">
        <f t="shared" ref="H12" si="1">B12+E12</f>
        <v>0</v>
      </c>
      <c r="I12" s="9">
        <f t="shared" ref="I12" si="2">C12+F12</f>
        <v>0</v>
      </c>
      <c r="J12" s="10"/>
      <c r="K12" s="141"/>
      <c r="L12" s="104"/>
      <c r="M12" s="55"/>
      <c r="N12" s="55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</row>
    <row r="13" spans="1:35">
      <c r="A13" s="11" t="s">
        <v>264</v>
      </c>
      <c r="B13" s="38">
        <f>'مرکز 1'!B13+'مرکز 2'!B13+'مرکز 3'!B13+'مرکز 4'!B13+'مرکز 5'!B13+مرکز6!B13+مرکز7!B13+مرکز8!B13+مرکز9!B13+مرکز10!B13+مرکز11!B13+مرکز12!B13+مرکز13!B13+مرکز14!B13+مرکز15!B13+مرکز16!B13+'مرکز17)'!B13+مرکز18!B13+'مرک19)'!B13+مرکز20!B13+مرک21!B13+مرک22!B13+مرکز23!B13</f>
        <v>0</v>
      </c>
      <c r="C13" s="38">
        <f>'مرکز 1'!C13+'مرکز 2'!C13+'مرکز 3'!C13+'مرکز 4'!C13+'مرکز 5'!C13+مرکز6!C13+مرکز7!C13+مرکز8!C13+مرکز9!C13+مرکز10!C13+مرکز11!C13+مرکز12!C13+مرکز13!C13+مرکز14!C13+مرکز15!C13+مرکز16!C13+'مرکز17)'!C13+مرکز18!C13+'مرک19)'!C13+مرکز20!C13+مرک21!C13+مرک22!C13+مرکز23!C13</f>
        <v>0</v>
      </c>
      <c r="D13" s="8"/>
      <c r="E13" s="38">
        <f>'مرکز 1'!E13+'مرکز 2'!E13+'مرکز 3'!E13+'مرکز 4'!E13+'مرکز 5'!E13+مرکز6!E13+مرکز7!E13+مرکز8!E13+مرکز9!E13+مرکز10!E13+مرکز11!E13+مرکز12!E13+مرکز13!E13+مرکز14!E13+مرکز15!E13+مرکز16!E13+'مرکز17)'!E13+مرکز18!E13+'مرک19)'!E13+مرکز20!E13+مرک21!E13+مرک22!E13+مرکز23!E13</f>
        <v>0</v>
      </c>
      <c r="F13" s="38">
        <f>'مرکز 1'!F13+'مرکز 2'!F13+'مرکز 3'!F13+'مرکز 4'!F13+'مرکز 5'!F13+مرکز6!F13+مرکز7!F13+مرکز8!F13+مرکز9!F13+مرکز10!F13+مرکز11!F13+مرکز12!F13+مرکز13!F13+مرکز14!F13+مرکز15!F13+مرکز16!F13+'مرکز17)'!F13+مرکز18!F13+'مرک19)'!F13+مرکز20!F13+مرک21!F13+مرک22!F13+مرکز23!F13</f>
        <v>0</v>
      </c>
      <c r="G13" s="8"/>
      <c r="H13" s="12">
        <f>B13+E13</f>
        <v>0</v>
      </c>
      <c r="I13" s="9">
        <f t="shared" si="0"/>
        <v>0</v>
      </c>
      <c r="J13" s="10"/>
      <c r="K13" s="141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</row>
    <row r="14" spans="1:35">
      <c r="A14" s="11" t="s">
        <v>265</v>
      </c>
      <c r="B14" s="38">
        <f>'مرکز 1'!B14+'مرکز 2'!B14+'مرکز 3'!B14+'مرکز 4'!B14+'مرکز 5'!B14+مرکز6!B14+مرکز7!B14+مرکز8!B14+مرکز9!B14+مرکز10!B14+مرکز11!B14+مرکز12!B14+مرکز13!B14+مرکز14!B14+مرکز15!B14+مرکز16!B14+'مرکز17)'!B14+مرکز18!B14+'مرک19)'!B14+مرکز20!B14+مرک21!B14+مرک22!B14+مرکز23!B14</f>
        <v>0</v>
      </c>
      <c r="C14" s="38">
        <f>'مرکز 1'!C14+'مرکز 2'!C14+'مرکز 3'!C14+'مرکز 4'!C14+'مرکز 5'!C14+مرکز6!C14+مرکز7!C14+مرکز8!C14+مرکز9!C14+مرکز10!C14+مرکز11!C14+مرکز12!C14+مرکز13!C14+مرکز14!C14+مرکز15!C14+مرکز16!C14+'مرکز17)'!C14+مرکز18!C14+'مرک19)'!C14+مرکز20!C14+مرک21!C14+مرک22!C14+مرکز23!C14</f>
        <v>0</v>
      </c>
      <c r="D14" s="13"/>
      <c r="E14" s="38">
        <f>'مرکز 1'!E14+'مرکز 2'!E14+'مرکز 3'!E14+'مرکز 4'!E14+'مرکز 5'!E14+مرکز6!E14+مرکز7!E14+مرکز8!E14+مرکز9!E14+مرکز10!E14+مرکز11!E14+مرکز12!E14+مرکز13!E14+مرکز14!E14+مرکز15!E14+مرکز16!E14+'مرکز17)'!E14+مرکز18!E14+'مرک19)'!E14+مرکز20!E14+مرک21!E14+مرک22!E14+مرکز23!E14</f>
        <v>0</v>
      </c>
      <c r="F14" s="38">
        <f>'مرکز 1'!F14+'مرکز 2'!F14+'مرکز 3'!F14+'مرکز 4'!F14+'مرکز 5'!F14+مرکز6!F14+مرکز7!F14+مرکز8!F14+مرکز9!F14+مرکز10!F14+مرکز11!F14+مرکز12!F14+مرکز13!F14+مرکز14!F14+مرکز15!F14+مرکز16!F14+'مرکز17)'!F14+مرکز18!F14+'مرک19)'!F14+مرکز20!F14+مرک21!F14+مرک22!F14+مرکز23!F14</f>
        <v>0</v>
      </c>
      <c r="G14" s="13"/>
      <c r="H14" s="12">
        <f t="shared" si="0"/>
        <v>0</v>
      </c>
      <c r="I14" s="9">
        <f t="shared" si="0"/>
        <v>0</v>
      </c>
      <c r="J14" s="14"/>
      <c r="K14" s="141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</row>
    <row r="15" spans="1:35">
      <c r="A15" s="11" t="s">
        <v>13</v>
      </c>
      <c r="B15" s="38">
        <f>'مرکز 1'!B15+'مرکز 2'!B15+'مرکز 3'!B15+'مرکز 4'!B15+'مرکز 5'!B15+مرکز6!B15+مرکز7!B15+مرکز8!B15+مرکز9!B15+مرکز10!B15+مرکز11!B15+مرکز12!B15+مرکز13!B15+مرکز14!B15+مرکز15!B15+مرکز16!B15+'مرکز17)'!B15+مرکز18!B15+'مرک19)'!B15+مرکز20!B15+مرک21!B15+مرک22!B15+مرکز23!B15</f>
        <v>0</v>
      </c>
      <c r="C15" s="38">
        <f>'مرکز 1'!C15+'مرکز 2'!C15+'مرکز 3'!C15+'مرکز 4'!C15+'مرکز 5'!C15+مرکز6!C15+مرکز7!C15+مرکز8!C15+مرکز9!C15+مرکز10!C15+مرکز11!C15+مرکز12!C15+مرکز13!C15+مرکز14!C15+مرکز15!C15+مرکز16!C15+'مرکز17)'!C15+مرکز18!C15+'مرک19)'!C15+مرکز20!C15+مرک21!C15+مرک22!C15+مرکز23!C15</f>
        <v>0</v>
      </c>
      <c r="D15" s="64">
        <f>'مرکز 1'!D15+'مرکز 2'!D15+'مرکز 3'!D15+'مرکز 4'!D15+'مرکز 5'!D15+مرکز6!D15+مرکز7!D15+مرکز8!D15+مرکز9!D15+مرکز10!D15+مرکز11!D15+مرکز12!D15+مرکز13!D15+مرکز14!D15+مرکز15!D15+مرکز16!D15+'مرکز17)'!D15+مرکز18!D15+'مرک19)'!D15+مرکز20!D15+مرک21!D15+مرک22!D15+مرکز23!D15</f>
        <v>0</v>
      </c>
      <c r="E15" s="38">
        <f>'مرکز 1'!E15+'مرکز 2'!E15+'مرکز 3'!E15+'مرکز 4'!E15+'مرکز 5'!E15+مرکز6!E15+مرکز7!E15+مرکز8!E15+مرکز9!E15+مرکز10!E15+مرکز11!E15+مرکز12!E15+مرکز13!E15+مرکز14!E15+مرکز15!E15+مرکز16!E15+'مرکز17)'!E15+مرکز18!E15+'مرک19)'!E15+مرکز20!E15+مرک21!E15+مرک22!E15+مرکز23!E15</f>
        <v>0</v>
      </c>
      <c r="F15" s="38">
        <f>'مرکز 1'!F15+'مرکز 2'!F15+'مرکز 3'!F15+'مرکز 4'!F15+'مرکز 5'!F15+مرکز6!F15+مرکز7!F15+مرکز8!F15+مرکز9!F15+مرکز10!F15+مرکز11!F15+مرکز12!F15+مرکز13!F15+مرکز14!F15+مرکز15!F15+مرکز16!F15+'مرکز17)'!F15+مرکز18!F15+'مرک19)'!F15+مرکز20!F15+مرک21!F15+مرک22!F15+مرکز23!F15</f>
        <v>0</v>
      </c>
      <c r="G15" s="64">
        <f>'مرکز 1'!G15+'مرکز 2'!G15+'مرکز 3'!G15+'مرکز 4'!G15+'مرکز 5'!G15+مرکز6!G15+مرکز7!G15+مرکز8!G15+مرکز9!G15+مرکز10!G15+مرکز11!G15+مرکز12!G15+مرکز13!G15+مرکز14!G15+مرکز15!G15+مرکز16!G15+'مرکز17)'!G15+مرکز18!G15+'مرک19)'!G15+مرکز20!G15+مرک21!G15+مرک22!G15+مرکز23!G15</f>
        <v>0</v>
      </c>
      <c r="H15" s="12">
        <f t="shared" si="0"/>
        <v>0</v>
      </c>
      <c r="I15" s="12">
        <f t="shared" si="0"/>
        <v>0</v>
      </c>
      <c r="J15" s="64">
        <f>D15+G15</f>
        <v>0</v>
      </c>
      <c r="K15" s="141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</row>
    <row r="16" spans="1:35">
      <c r="A16" s="11" t="s">
        <v>220</v>
      </c>
      <c r="B16" s="38">
        <f>'مرکز 1'!B16+'مرکز 2'!B16+'مرکز 3'!B16+'مرکز 4'!B16+'مرکز 5'!B16+مرکز6!B16+مرکز7!B16+مرکز8!B16+مرکز9!B16+مرکز10!B16+مرکز11!B16+مرکز12!B16+مرکز13!B16+مرکز14!B16+مرکز15!B16+مرکز16!B16+'مرکز17)'!B16+مرکز18!B16+'مرک19)'!B16+مرکز20!B16+مرک21!B16+مرک22!B16+مرکز23!B16</f>
        <v>0</v>
      </c>
      <c r="C16" s="38">
        <f>'مرکز 1'!C16+'مرکز 2'!C16+'مرکز 3'!C16+'مرکز 4'!C16+'مرکز 5'!C16+مرکز6!C16+مرکز7!C16+مرکز8!C16+مرکز9!C16+مرکز10!C16+مرکز11!C16+مرکز12!C16+مرکز13!C16+مرکز14!C16+مرکز15!C16+مرکز16!C16+'مرکز17)'!C16+مرکز18!C16+'مرک19)'!C16+مرکز20!C16+مرک21!C16+مرک22!C16+مرکز23!C16</f>
        <v>0</v>
      </c>
      <c r="D16" s="64">
        <f>'مرکز 1'!D16+'مرکز 2'!D16+'مرکز 3'!D16+'مرکز 4'!D16+'مرکز 5'!D16+مرکز6!D16+مرکز7!D16+مرکز8!D16+مرکز9!D16+مرکز10!D16+مرکز11!D16+مرکز12!D16+مرکز13!D16+مرکز14!D16+مرکز15!D16+مرکز16!D16+'مرکز17)'!D16+مرکز18!D16+'مرک19)'!D16+مرکز20!D16+مرک21!D16+مرک22!D16+مرکز23!D16</f>
        <v>0</v>
      </c>
      <c r="E16" s="38">
        <f>'مرکز 1'!E16+'مرکز 2'!E16+'مرکز 3'!E16+'مرکز 4'!E16+'مرکز 5'!E16+مرکز6!E16+مرکز7!E16+مرکز8!E16+مرکز9!E16+مرکز10!E16+مرکز11!E16+مرکز12!E16+مرکز13!E16+مرکز14!E16+مرکز15!E16+مرکز16!E16+'مرکز17)'!E16+مرکز18!E16+'مرک19)'!E16+مرکز20!E16+مرک21!E16+مرک22!E16+مرکز23!E16</f>
        <v>0</v>
      </c>
      <c r="F16" s="38">
        <f>'مرکز 1'!F16+'مرکز 2'!F16+'مرکز 3'!F16+'مرکز 4'!F16+'مرکز 5'!F16+مرکز6!F16+مرکز7!F16+مرکز8!F16+مرکز9!F16+مرکز10!F16+مرکز11!F16+مرکز12!F16+مرکز13!F16+مرکز14!F16+مرکز15!F16+مرکز16!F16+'مرکز17)'!F16+مرکز18!F16+'مرک19)'!F16+مرکز20!F16+مرک21!F16+مرک22!F16+مرکز23!F16</f>
        <v>0</v>
      </c>
      <c r="G16" s="64">
        <f>'مرکز 1'!G16+'مرکز 2'!G16+'مرکز 3'!G16+'مرکز 4'!G16+'مرکز 5'!G16+مرکز6!G16+مرکز7!G16+مرکز8!G16+مرکز9!G16+مرکز10!G16+مرکز11!G16+مرکز12!G16+مرکز13!G16+مرکز14!G16+مرکز15!G16+مرکز16!G16+'مرکز17)'!G16+مرکز18!G16+'مرک19)'!G16+مرکز20!G16+مرک21!G16+مرک22!G16+مرکز23!G16</f>
        <v>0</v>
      </c>
      <c r="H16" s="12">
        <f t="shared" ref="H16" si="3">B16+E16</f>
        <v>0</v>
      </c>
      <c r="I16" s="12">
        <f t="shared" ref="I16" si="4">C16+F16</f>
        <v>0</v>
      </c>
      <c r="J16" s="64">
        <f>D16+G16</f>
        <v>0</v>
      </c>
      <c r="K16" s="141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</row>
    <row r="17" spans="1:35">
      <c r="A17" s="11" t="s">
        <v>221</v>
      </c>
      <c r="B17" s="38">
        <f>'مرکز 1'!B17+'مرکز 2'!B17+'مرکز 3'!B17+'مرکز 4'!B17+'مرکز 5'!B17+مرکز6!B17+مرکز7!B17+مرکز8!B17+مرکز9!B17+مرکز10!B17+مرکز11!B17+مرکز12!B17+مرکز13!B17+مرکز14!B17+مرکز15!B17+مرکز16!B17+'مرکز17)'!B17+مرکز18!B17+'مرک19)'!B17+مرکز20!B17+مرک21!B17+مرک22!B17+مرکز23!B17</f>
        <v>0</v>
      </c>
      <c r="C17" s="38">
        <f>'مرکز 1'!C17+'مرکز 2'!C17+'مرکز 3'!C17+'مرکز 4'!C17+'مرکز 5'!C17+مرکز6!C17+مرکز7!C17+مرکز8!C17+مرکز9!C17+مرکز10!C17+مرکز11!C17+مرکز12!C17+مرکز13!C17+مرکز14!C17+مرکز15!C17+مرکز16!C17+'مرکز17)'!C17+مرکز18!C17+'مرک19)'!C17+مرکز20!C17+مرک21!C17+مرک22!C17+مرکز23!C17</f>
        <v>0</v>
      </c>
      <c r="D17" s="64">
        <f>'مرکز 1'!D17+'مرکز 2'!D17+'مرکز 3'!D17+'مرکز 4'!D17+'مرکز 5'!D17+مرکز6!D17+مرکز7!D17+مرکز8!D17+مرکز9!D17+مرکز10!D17+مرکز11!D17+مرکز12!D17+مرکز13!D17+مرکز14!D17+مرکز15!D17+مرکز16!D17+'مرکز17)'!D17+مرکز18!D17+'مرک19)'!D17+مرکز20!D17+مرک21!D17+مرک22!D17+مرکز23!D17</f>
        <v>0</v>
      </c>
      <c r="E17" s="38">
        <f>'مرکز 1'!E17+'مرکز 2'!E17+'مرکز 3'!E17+'مرکز 4'!E17+'مرکز 5'!E17+مرکز6!E17+مرکز7!E17+مرکز8!E17+مرکز9!E17+مرکز10!E17+مرکز11!E17+مرکز12!E17+مرکز13!E17+مرکز14!E17+مرکز15!E17+مرکز16!E17+'مرکز17)'!E17+مرکز18!E17+'مرک19)'!E17+مرکز20!E17+مرک21!E17+مرک22!E17+مرکز23!E17</f>
        <v>0</v>
      </c>
      <c r="F17" s="38">
        <f>'مرکز 1'!F17+'مرکز 2'!F17+'مرکز 3'!F17+'مرکز 4'!F17+'مرکز 5'!F17+مرکز6!F17+مرکز7!F17+مرکز8!F17+مرکز9!F17+مرکز10!F17+مرکز11!F17+مرکز12!F17+مرکز13!F17+مرکز14!F17+مرکز15!F17+مرکز16!F17+'مرکز17)'!F17+مرکز18!F17+'مرک19)'!F17+مرکز20!F17+مرک21!F17+مرک22!F17+مرکز23!F17</f>
        <v>0</v>
      </c>
      <c r="G17" s="64">
        <f>'مرکز 1'!G17+'مرکز 2'!G17+'مرکز 3'!G17+'مرکز 4'!G17+'مرکز 5'!G17+مرکز6!G17+مرکز7!G17+مرکز8!G17+مرکز9!G17+مرکز10!G17+مرکز11!G17+مرکز12!G17+مرکز13!G17+مرکز14!G17+مرکز15!G17+مرکز16!G17+'مرکز17)'!G17+مرکز18!G17+'مرک19)'!G17+مرکز20!G17+مرک21!G17+مرک22!G17+مرکز23!G17</f>
        <v>0</v>
      </c>
      <c r="H17" s="12">
        <f t="shared" si="0"/>
        <v>0</v>
      </c>
      <c r="I17" s="12">
        <f t="shared" si="0"/>
        <v>0</v>
      </c>
      <c r="J17" s="64">
        <f t="shared" si="0"/>
        <v>0</v>
      </c>
      <c r="K17" s="141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</row>
    <row r="18" spans="1:35">
      <c r="A18" s="11" t="s">
        <v>14</v>
      </c>
      <c r="B18" s="38">
        <f>'مرکز 1'!B18+'مرکز 2'!B18+'مرکز 3'!B18+'مرکز 4'!B18+'مرکز 5'!B18+مرکز6!B18+مرکز7!B18+مرکز8!B18+مرکز9!B18+مرکز10!B18+مرکز11!B18+مرکز12!B18+مرکز13!B18+مرکز14!B18+مرکز15!B18+مرکز16!B18+'مرکز17)'!B18+مرکز18!B18+'مرک19)'!B18+مرکز20!B18+مرک21!B18+مرک22!B18+مرکز23!B18</f>
        <v>0</v>
      </c>
      <c r="C18" s="38">
        <f>'مرکز 1'!C18+'مرکز 2'!C18+'مرکز 3'!C18+'مرکز 4'!C18+'مرکز 5'!C18+مرکز6!C18+مرکز7!C18+مرکز8!C18+مرکز9!C18+مرکز10!C18+مرکز11!C18+مرکز12!C18+مرکز13!C18+مرکز14!C18+مرکز15!C18+مرکز16!C18+'مرکز17)'!C18+مرکز18!C18+'مرک19)'!C18+مرکز20!C18+مرک21!C18+مرک22!C18+مرکز23!C18</f>
        <v>0</v>
      </c>
      <c r="D18" s="64">
        <f>'مرکز 1'!D18+'مرکز 2'!D18+'مرکز 3'!D18+'مرکز 4'!D18+'مرکز 5'!D18+مرکز6!D18+مرکز7!D18+مرکز8!D18+مرکز9!D18+مرکز10!D18+مرکز11!D18+مرکز12!D18+مرکز13!D18+مرکز14!D18+مرکز15!D18+مرکز16!D18+'مرکز17)'!D18+مرکز18!D18+'مرک19)'!D18+مرکز20!D18+مرک21!D18+مرک22!D18+مرکز23!D18</f>
        <v>0</v>
      </c>
      <c r="E18" s="38">
        <f>'مرکز 1'!E18+'مرکز 2'!E18+'مرکز 3'!E18+'مرکز 4'!E18+'مرکز 5'!E18+مرکز6!E18+مرکز7!E18+مرکز8!E18+مرکز9!E18+مرکز10!E18+مرکز11!E18+مرکز12!E18+مرکز13!E18+مرکز14!E18+مرکز15!E18+مرکز16!E18+'مرکز17)'!E18+مرکز18!E18+'مرک19)'!E18+مرکز20!E18+مرک21!E18+مرک22!E18+مرکز23!E18</f>
        <v>0</v>
      </c>
      <c r="F18" s="38">
        <f>'مرکز 1'!F18+'مرکز 2'!F18+'مرکز 3'!F18+'مرکز 4'!F18+'مرکز 5'!F18+مرکز6!F18+مرکز7!F18+مرکز8!F18+مرکز9!F18+مرکز10!F18+مرکز11!F18+مرکز12!F18+مرکز13!F18+مرکز14!F18+مرکز15!F18+مرکز16!F18+'مرکز17)'!F18+مرکز18!F18+'مرک19)'!F18+مرکز20!F18+مرک21!F18+مرک22!F18+مرکز23!F18</f>
        <v>0</v>
      </c>
      <c r="G18" s="64">
        <f>'مرکز 1'!G18+'مرکز 2'!G18+'مرکز 3'!G18+'مرکز 4'!G18+'مرکز 5'!G18+مرکز6!G18+مرکز7!G18+مرکز8!G18+مرکز9!G18+مرکز10!G18+مرکز11!G18+مرکز12!G18+مرکز13!G18+مرکز14!G18+مرکز15!G18+مرکز16!G18+'مرکز17)'!G18+مرکز18!G18+'مرک19)'!G18+مرکز20!G18+مرک21!G18+مرک22!G18+مرکز23!G18</f>
        <v>0</v>
      </c>
      <c r="H18" s="12">
        <f t="shared" si="0"/>
        <v>0</v>
      </c>
      <c r="I18" s="12">
        <f t="shared" si="0"/>
        <v>0</v>
      </c>
      <c r="J18" s="64">
        <f t="shared" si="0"/>
        <v>0</v>
      </c>
      <c r="K18" s="141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</row>
    <row r="19" spans="1:35">
      <c r="A19" s="11" t="s">
        <v>15</v>
      </c>
      <c r="B19" s="38">
        <f>'مرکز 1'!B19+'مرکز 2'!B19+'مرکز 3'!B19+'مرکز 4'!B19+'مرکز 5'!B19+مرکز6!B19+مرکز7!B19+مرکز8!B19+مرکز9!B19+مرکز10!B19+مرکز11!B19+مرکز12!B19+مرکز13!B19+مرکز14!B19+مرکز15!B19+مرکز16!B19+'مرکز17)'!B19+مرکز18!B19+'مرک19)'!B19+مرکز20!B19+مرک21!B19+مرک22!B19+مرکز23!B19</f>
        <v>0</v>
      </c>
      <c r="C19" s="38">
        <f>'مرکز 1'!C19+'مرکز 2'!C19+'مرکز 3'!C19+'مرکز 4'!C19+'مرکز 5'!C19+مرکز6!C19+مرکز7!C19+مرکز8!C19+مرکز9!C19+مرکز10!C19+مرکز11!C19+مرکز12!C19+مرکز13!C19+مرکز14!C19+مرکز15!C19+مرکز16!C19+'مرکز17)'!C19+مرکز18!C19+'مرک19)'!C19+مرکز20!C19+مرک21!C19+مرک22!C19+مرکز23!C19</f>
        <v>0</v>
      </c>
      <c r="D19" s="64">
        <f>'مرکز 1'!D19+'مرکز 2'!D19+'مرکز 3'!D19+'مرکز 4'!D19+'مرکز 5'!D19+مرکز6!D19+مرکز7!D19+مرکز8!D19+مرکز9!D19+مرکز10!D19+مرکز11!D19+مرکز12!D19+مرکز13!D19+مرکز14!D19+مرکز15!D19+مرکز16!D19+'مرکز17)'!D19+مرکز18!D19+'مرک19)'!D19+مرکز20!D19+مرک21!D19+مرک22!D19+مرکز23!D19</f>
        <v>0</v>
      </c>
      <c r="E19" s="38">
        <f>'مرکز 1'!E19+'مرکز 2'!E19+'مرکز 3'!E19+'مرکز 4'!E19+'مرکز 5'!E19+مرکز6!E19+مرکز7!E19+مرکز8!E19+مرکز9!E19+مرکز10!E19+مرکز11!E19+مرکز12!E19+مرکز13!E19+مرکز14!E19+مرکز15!E19+مرکز16!E19+'مرکز17)'!E19+مرکز18!E19+'مرک19)'!E19+مرکز20!E19+مرک21!E19+مرک22!E19+مرکز23!E19</f>
        <v>0</v>
      </c>
      <c r="F19" s="38">
        <f>'مرکز 1'!F19+'مرکز 2'!F19+'مرکز 3'!F19+'مرکز 4'!F19+'مرکز 5'!F19+مرکز6!F19+مرکز7!F19+مرکز8!F19+مرکز9!F19+مرکز10!F19+مرکز11!F19+مرکز12!F19+مرکز13!F19+مرکز14!F19+مرکز15!F19+مرکز16!F19+'مرکز17)'!F19+مرکز18!F19+'مرک19)'!F19+مرکز20!F19+مرک21!F19+مرک22!F19+مرکز23!F19</f>
        <v>0</v>
      </c>
      <c r="G19" s="64">
        <f>'مرکز 1'!G19+'مرکز 2'!G19+'مرکز 3'!G19+'مرکز 4'!G19+'مرکز 5'!G19+مرکز6!G19+مرکز7!G19+مرکز8!G19+مرکز9!G19+مرکز10!G19+مرکز11!G19+مرکز12!G19+مرکز13!G19+مرکز14!G19+مرکز15!G19+مرکز16!G19+'مرکز17)'!G19+مرکز18!G19+'مرک19)'!G19+مرکز20!G19+مرک21!G19+مرک22!G19+مرکز23!G19</f>
        <v>0</v>
      </c>
      <c r="H19" s="12">
        <f t="shared" si="0"/>
        <v>0</v>
      </c>
      <c r="I19" s="12">
        <f t="shared" si="0"/>
        <v>0</v>
      </c>
      <c r="J19" s="64">
        <f t="shared" si="0"/>
        <v>0</v>
      </c>
      <c r="K19" s="141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</row>
    <row r="20" spans="1:35">
      <c r="A20" s="11" t="s">
        <v>16</v>
      </c>
      <c r="B20" s="38">
        <f>'مرکز 1'!B20+'مرکز 2'!B20+'مرکز 3'!B20+'مرکز 4'!B20+'مرکز 5'!B20+مرکز6!B20+مرکز7!B20+مرکز8!B20+مرکز9!B20+مرکز10!B20+مرکز11!B20+مرکز12!B20+مرکز13!B20+مرکز14!B20+مرکز15!B20+مرکز16!B20+'مرکز17)'!B20+مرکز18!B20+'مرک19)'!B20+مرکز20!B20+مرک21!B20+مرک22!B20+مرکز23!B20</f>
        <v>0</v>
      </c>
      <c r="C20" s="38">
        <f>'مرکز 1'!C20+'مرکز 2'!C20+'مرکز 3'!C20+'مرکز 4'!C20+'مرکز 5'!C20+مرکز6!C20+مرکز7!C20+مرکز8!C20+مرکز9!C20+مرکز10!C20+مرکز11!C20+مرکز12!C20+مرکز13!C20+مرکز14!C20+مرکز15!C20+مرکز16!C20+'مرکز17)'!C20+مرکز18!C20+'مرک19)'!C20+مرکز20!C20+مرک21!C20+مرک22!C20+مرکز23!C20</f>
        <v>0</v>
      </c>
      <c r="D20" s="64">
        <f>'مرکز 1'!D20+'مرکز 2'!D20+'مرکز 3'!D20+'مرکز 4'!D20+'مرکز 5'!D20+مرکز6!D20+مرکز7!D20+مرکز8!D20+مرکز9!D20+مرکز10!D20+مرکز11!D20+مرکز12!D20+مرکز13!D20+مرکز14!D20+مرکز15!D20+مرکز16!D20+'مرکز17)'!D20+مرکز18!D20+'مرک19)'!D20+مرکز20!D20+مرک21!D20+مرک22!D20+مرکز23!D20</f>
        <v>0</v>
      </c>
      <c r="E20" s="38">
        <f>'مرکز 1'!E20+'مرکز 2'!E20+'مرکز 3'!E20+'مرکز 4'!E20+'مرکز 5'!E20+مرکز6!E20+مرکز7!E20+مرکز8!E20+مرکز9!E20+مرکز10!E20+مرکز11!E20+مرکز12!E20+مرکز13!E20+مرکز14!E20+مرکز15!E20+مرکز16!E20+'مرکز17)'!E20+مرکز18!E20+'مرک19)'!E20+مرکز20!E20+مرک21!E20+مرک22!E20+مرکز23!E20</f>
        <v>0</v>
      </c>
      <c r="F20" s="38">
        <f>'مرکز 1'!F20+'مرکز 2'!F20+'مرکز 3'!F20+'مرکز 4'!F20+'مرکز 5'!F20+مرکز6!F20+مرکز7!F20+مرکز8!F20+مرکز9!F20+مرکز10!F20+مرکز11!F20+مرکز12!F20+مرکز13!F20+مرکز14!F20+مرکز15!F20+مرکز16!F20+'مرکز17)'!F20+مرکز18!F20+'مرک19)'!F20+مرکز20!F20+مرک21!F20+مرک22!F20+مرکز23!F20</f>
        <v>0</v>
      </c>
      <c r="G20" s="64">
        <f>'مرکز 1'!G20+'مرکز 2'!G20+'مرکز 3'!G20+'مرکز 4'!G20+'مرکز 5'!G20+مرکز6!G20+مرکز7!G20+مرکز8!G20+مرکز9!G20+مرکز10!G20+مرکز11!G20+مرکز12!G20+مرکز13!G20+مرکز14!G20+مرکز15!G20+مرکز16!G20+'مرکز17)'!G20+مرکز18!G20+'مرک19)'!G20+مرکز20!G20+مرک21!G20+مرک22!G20+مرکز23!G20</f>
        <v>0</v>
      </c>
      <c r="H20" s="12">
        <f t="shared" si="0"/>
        <v>0</v>
      </c>
      <c r="I20" s="12">
        <f t="shared" si="0"/>
        <v>0</v>
      </c>
      <c r="J20" s="64">
        <f t="shared" si="0"/>
        <v>0</v>
      </c>
      <c r="K20" s="141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</row>
    <row r="21" spans="1:35">
      <c r="A21" s="11" t="s">
        <v>17</v>
      </c>
      <c r="B21" s="38">
        <f>'مرکز 1'!B21+'مرکز 2'!B21+'مرکز 3'!B21+'مرکز 4'!B21+'مرکز 5'!B21+مرکز6!B21+مرکز7!B21+مرکز8!B21+مرکز9!B21+مرکز10!B21+مرکز11!B21+مرکز12!B21+مرکز13!B21+مرکز14!B21+مرکز15!B21+مرکز16!B21+'مرکز17)'!B21+مرکز18!B21+'مرک19)'!B21+مرکز20!B21+مرک21!B21+مرک22!B21+مرکز23!B21</f>
        <v>0</v>
      </c>
      <c r="C21" s="38">
        <f>'مرکز 1'!C21+'مرکز 2'!C21+'مرکز 3'!C21+'مرکز 4'!C21+'مرکز 5'!C21+مرکز6!C21+مرکز7!C21+مرکز8!C21+مرکز9!C21+مرکز10!C21+مرکز11!C21+مرکز12!C21+مرکز13!C21+مرکز14!C21+مرکز15!C21+مرکز16!C21+'مرکز17)'!C21+مرکز18!C21+'مرک19)'!C21+مرکز20!C21+مرک21!C21+مرک22!C21+مرکز23!C21</f>
        <v>0</v>
      </c>
      <c r="D21" s="64">
        <f>'مرکز 1'!D21+'مرکز 2'!D21+'مرکز 3'!D21+'مرکز 4'!D21+'مرکز 5'!D21+مرکز6!D21+مرکز7!D21+مرکز8!D21+مرکز9!D21+مرکز10!D21+مرکز11!D21+مرکز12!D21+مرکز13!D21+مرکز14!D21+مرکز15!D21+مرکز16!D21+'مرکز17)'!D21+مرکز18!D21+'مرک19)'!D21+مرکز20!D21+مرک21!D21+مرک22!D21+مرکز23!D21</f>
        <v>0</v>
      </c>
      <c r="E21" s="38">
        <f>'مرکز 1'!E21+'مرکز 2'!E21+'مرکز 3'!E21+'مرکز 4'!E21+'مرکز 5'!E21+مرکز6!E21+مرکز7!E21+مرکز8!E21+مرکز9!E21+مرکز10!E21+مرکز11!E21+مرکز12!E21+مرکز13!E21+مرکز14!E21+مرکز15!E21+مرکز16!E21+'مرکز17)'!E21+مرکز18!E21+'مرک19)'!E21+مرکز20!E21+مرک21!E21+مرک22!E21+مرکز23!E21</f>
        <v>0</v>
      </c>
      <c r="F21" s="38">
        <f>'مرکز 1'!F21+'مرکز 2'!F21+'مرکز 3'!F21+'مرکز 4'!F21+'مرکز 5'!F21+مرکز6!F21+مرکز7!F21+مرکز8!F21+مرکز9!F21+مرکز10!F21+مرکز11!F21+مرکز12!F21+مرکز13!F21+مرکز14!F21+مرکز15!F21+مرکز16!F21+'مرکز17)'!F21+مرکز18!F21+'مرک19)'!F21+مرکز20!F21+مرک21!F21+مرک22!F21+مرکز23!F21</f>
        <v>0</v>
      </c>
      <c r="G21" s="64">
        <f>'مرکز 1'!G21+'مرکز 2'!G21+'مرکز 3'!G21+'مرکز 4'!G21+'مرکز 5'!G21+مرکز6!G21+مرکز7!G21+مرکز8!G21+مرکز9!G21+مرکز10!G21+مرکز11!G21+مرکز12!G21+مرکز13!G21+مرکز14!G21+مرکز15!G21+مرکز16!G21+'مرکز17)'!G21+مرکز18!G21+'مرک19)'!G21+مرکز20!G21+مرک21!G21+مرک22!G21+مرکز23!G21</f>
        <v>0</v>
      </c>
      <c r="H21" s="12">
        <f t="shared" si="0"/>
        <v>0</v>
      </c>
      <c r="I21" s="12">
        <f t="shared" si="0"/>
        <v>0</v>
      </c>
      <c r="J21" s="64">
        <f t="shared" si="0"/>
        <v>0</v>
      </c>
      <c r="K21" s="141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</row>
    <row r="22" spans="1:35">
      <c r="A22" s="11" t="s">
        <v>18</v>
      </c>
      <c r="B22" s="38">
        <f>'مرکز 1'!B22+'مرکز 2'!B22+'مرکز 3'!B22+'مرکز 4'!B22+'مرکز 5'!B22+مرکز6!B22+مرکز7!B22+مرکز8!B22+مرکز9!B22+مرکز10!B22+مرکز11!B22+مرکز12!B22+مرکز13!B22+مرکز14!B22+مرکز15!B22+مرکز16!B22+'مرکز17)'!B22+مرکز18!B22+'مرک19)'!B22+مرکز20!B22+مرک21!B22+مرک22!B22+مرکز23!B22</f>
        <v>0</v>
      </c>
      <c r="C22" s="38">
        <f>'مرکز 1'!C22+'مرکز 2'!C22+'مرکز 3'!C22+'مرکز 4'!C22+'مرکز 5'!C22+مرکز6!C22+مرکز7!C22+مرکز8!C22+مرکز9!C22+مرکز10!C22+مرکز11!C22+مرکز12!C22+مرکز13!C22+مرکز14!C22+مرکز15!C22+مرکز16!C22+'مرکز17)'!C22+مرکز18!C22+'مرک19)'!C22+مرکز20!C22+مرک21!C22+مرک22!C22+مرکز23!C22</f>
        <v>0</v>
      </c>
      <c r="D22" s="64">
        <f>'مرکز 1'!D22+'مرکز 2'!D22+'مرکز 3'!D22+'مرکز 4'!D22+'مرکز 5'!D22+مرکز6!D22+مرکز7!D22+مرکز8!D22+مرکز9!D22+مرکز10!D22+مرکز11!D22+مرکز12!D22+مرکز13!D22+مرکز14!D22+مرکز15!D22+مرکز16!D22+'مرکز17)'!D22+مرکز18!D22+'مرک19)'!D22+مرکز20!D22+مرک21!D22+مرک22!D22+مرکز23!D22</f>
        <v>0</v>
      </c>
      <c r="E22" s="38">
        <f>'مرکز 1'!E22+'مرکز 2'!E22+'مرکز 3'!E22+'مرکز 4'!E22+'مرکز 5'!E22+مرکز6!E22+مرکز7!E22+مرکز8!E22+مرکز9!E22+مرکز10!E22+مرکز11!E22+مرکز12!E22+مرکز13!E22+مرکز14!E22+مرکز15!E22+مرکز16!E22+'مرکز17)'!E22+مرکز18!E22+'مرک19)'!E22+مرکز20!E22+مرک21!E22+مرک22!E22+مرکز23!E22</f>
        <v>0</v>
      </c>
      <c r="F22" s="38">
        <f>'مرکز 1'!F22+'مرکز 2'!F22+'مرکز 3'!F22+'مرکز 4'!F22+'مرکز 5'!F22+مرکز6!F22+مرکز7!F22+مرکز8!F22+مرکز9!F22+مرکز10!F22+مرکز11!F22+مرکز12!F22+مرکز13!F22+مرکز14!F22+مرکز15!F22+مرکز16!F22+'مرکز17)'!F22+مرکز18!F22+'مرک19)'!F22+مرکز20!F22+مرک21!F22+مرک22!F22+مرکز23!F22</f>
        <v>0</v>
      </c>
      <c r="G22" s="64">
        <f>'مرکز 1'!G22+'مرکز 2'!G22+'مرکز 3'!G22+'مرکز 4'!G22+'مرکز 5'!G22+مرکز6!G22+مرکز7!G22+مرکز8!G22+مرکز9!G22+مرکز10!G22+مرکز11!G22+مرکز12!G22+مرکز13!G22+مرکز14!G22+مرکز15!G22+مرکز16!G22+'مرکز17)'!G22+مرکز18!G22+'مرک19)'!G22+مرکز20!G22+مرک21!G22+مرک22!G22+مرکز23!G22</f>
        <v>0</v>
      </c>
      <c r="H22" s="12">
        <f t="shared" si="0"/>
        <v>0</v>
      </c>
      <c r="I22" s="12">
        <f t="shared" si="0"/>
        <v>0</v>
      </c>
      <c r="J22" s="64">
        <f t="shared" si="0"/>
        <v>0</v>
      </c>
      <c r="K22" s="141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</row>
    <row r="23" spans="1:35">
      <c r="A23" s="11" t="s">
        <v>19</v>
      </c>
      <c r="B23" s="38">
        <f>'مرکز 1'!B23+'مرکز 2'!B23+'مرکز 3'!B23+'مرکز 4'!B23+'مرکز 5'!B23+مرکز6!B23+مرکز7!B23+مرکز8!B23+مرکز9!B23+مرکز10!B23+مرکز11!B23+مرکز12!B23+مرکز13!B23+مرکز14!B23+مرکز15!B23+مرکز16!B23+'مرکز17)'!B23+مرکز18!B23+'مرک19)'!B23+مرکز20!B23+مرک21!B23+مرک22!B23+مرکز23!B23</f>
        <v>0</v>
      </c>
      <c r="C23" s="38">
        <f>'مرکز 1'!C23+'مرکز 2'!C23+'مرکز 3'!C23+'مرکز 4'!C23+'مرکز 5'!C23+مرکز6!C23+مرکز7!C23+مرکز8!C23+مرکز9!C23+مرکز10!C23+مرکز11!C23+مرکز12!C23+مرکز13!C23+مرکز14!C23+مرکز15!C23+مرکز16!C23+'مرکز17)'!C23+مرکز18!C23+'مرک19)'!C23+مرکز20!C23+مرک21!C23+مرک22!C23+مرکز23!C23</f>
        <v>0</v>
      </c>
      <c r="D23" s="64">
        <f>'مرکز 1'!D23+'مرکز 2'!D23+'مرکز 3'!D23+'مرکز 4'!D23+'مرکز 5'!D23+مرکز6!D23+مرکز7!D23+مرکز8!D23+مرکز9!D23+مرکز10!D23+مرکز11!D23+مرکز12!D23+مرکز13!D23+مرکز14!D23+مرکز15!D23+مرکز16!D23+'مرکز17)'!D23+مرکز18!D23+'مرک19)'!D23+مرکز20!D23+مرک21!D23+مرک22!D23+مرکز23!D23</f>
        <v>0</v>
      </c>
      <c r="E23" s="38">
        <f>'مرکز 1'!E23+'مرکز 2'!E23+'مرکز 3'!E23+'مرکز 4'!E23+'مرکز 5'!E23+مرکز6!E23+مرکز7!E23+مرکز8!E23+مرکز9!E23+مرکز10!E23+مرکز11!E23+مرکز12!E23+مرکز13!E23+مرکز14!E23+مرکز15!E23+مرکز16!E23+'مرکز17)'!E23+مرکز18!E23+'مرک19)'!E23+مرکز20!E23+مرک21!E23+مرک22!E23+مرکز23!E23</f>
        <v>0</v>
      </c>
      <c r="F23" s="38">
        <f>'مرکز 1'!F23+'مرکز 2'!F23+'مرکز 3'!F23+'مرکز 4'!F23+'مرکز 5'!F23+مرکز6!F23+مرکز7!F23+مرکز8!F23+مرکز9!F23+مرکز10!F23+مرکز11!F23+مرکز12!F23+مرکز13!F23+مرکز14!F23+مرکز15!F23+مرکز16!F23+'مرکز17)'!F23+مرکز18!F23+'مرک19)'!F23+مرکز20!F23+مرک21!F23+مرک22!F23+مرکز23!F23</f>
        <v>0</v>
      </c>
      <c r="G23" s="64">
        <f>'مرکز 1'!G23+'مرکز 2'!G23+'مرکز 3'!G23+'مرکز 4'!G23+'مرکز 5'!G23+مرکز6!G23+مرکز7!G23+مرکز8!G23+مرکز9!G23+مرکز10!G23+مرکز11!G23+مرکز12!G23+مرکز13!G23+مرکز14!G23+مرکز15!G23+مرکز16!G23+'مرکز17)'!G23+مرکز18!G23+'مرک19)'!G23+مرکز20!G23+مرک21!G23+مرک22!G23+مرکز23!G23</f>
        <v>0</v>
      </c>
      <c r="H23" s="12">
        <f t="shared" si="0"/>
        <v>0</v>
      </c>
      <c r="I23" s="12">
        <f t="shared" si="0"/>
        <v>0</v>
      </c>
      <c r="J23" s="64">
        <f>D23+G23</f>
        <v>0</v>
      </c>
      <c r="K23" s="141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</row>
    <row r="24" spans="1:35">
      <c r="A24" s="11" t="s">
        <v>20</v>
      </c>
      <c r="B24" s="38">
        <f>'مرکز 1'!B24+'مرکز 2'!B24+'مرکز 3'!B24+'مرکز 4'!B24+'مرکز 5'!B24+مرکز6!B24+مرکز7!B24+مرکز8!B24+مرکز9!B24+مرکز10!B24+مرکز11!B24+مرکز12!B24+مرکز13!B24+مرکز14!B24+مرکز15!B24+مرکز16!B24+'مرکز17)'!B24+مرکز18!B24+'مرک19)'!B24+مرکز20!B24+مرک21!B24+مرک22!B24+مرکز23!B24</f>
        <v>0</v>
      </c>
      <c r="C24" s="38">
        <f>'مرکز 1'!C24+'مرکز 2'!C24+'مرکز 3'!C24+'مرکز 4'!C24+'مرکز 5'!C24+مرکز6!C24+مرکز7!C24+مرکز8!C24+مرکز9!C24+مرکز10!C24+مرکز11!C24+مرکز12!C24+مرکز13!C24+مرکز14!C24+مرکز15!C24+مرکز16!C24+'مرکز17)'!C24+مرکز18!C24+'مرک19)'!C24+مرکز20!C24+مرک21!C24+مرک22!C24+مرکز23!C24</f>
        <v>0</v>
      </c>
      <c r="D24" s="64">
        <f>'مرکز 1'!D24+'مرکز 2'!D24+'مرکز 3'!D24+'مرکز 4'!D24+'مرکز 5'!D24+مرکز6!D24+مرکز7!D24+مرکز8!D24+مرکز9!D24+مرکز10!D24+مرکز11!D24+مرکز12!D24+مرکز13!D24+مرکز14!D24+مرکز15!D24+مرکز16!D24+'مرکز17)'!D24+مرکز18!D24+'مرک19)'!D24+مرکز20!D24+مرک21!D24+مرک22!D24+مرکز23!D24</f>
        <v>0</v>
      </c>
      <c r="E24" s="38">
        <f>'مرکز 1'!E24+'مرکز 2'!E24+'مرکز 3'!E24+'مرکز 4'!E24+'مرکز 5'!E24+مرکز6!E24+مرکز7!E24+مرکز8!E24+مرکز9!E24+مرکز10!E24+مرکز11!E24+مرکز12!E24+مرکز13!E24+مرکز14!E24+مرکز15!E24+مرکز16!E24+'مرکز17)'!E24+مرکز18!E24+'مرک19)'!E24+مرکز20!E24+مرک21!E24+مرک22!E24+مرکز23!E24</f>
        <v>0</v>
      </c>
      <c r="F24" s="38">
        <f>'مرکز 1'!F24+'مرکز 2'!F24+'مرکز 3'!F24+'مرکز 4'!F24+'مرکز 5'!F24+مرکز6!F24+مرکز7!F24+مرکز8!F24+مرکز9!F24+مرکز10!F24+مرکز11!F24+مرکز12!F24+مرکز13!F24+مرکز14!F24+مرکز15!F24+مرکز16!F24+'مرکز17)'!F24+مرکز18!F24+'مرک19)'!F24+مرکز20!F24+مرک21!F24+مرک22!F24+مرکز23!F24</f>
        <v>0</v>
      </c>
      <c r="G24" s="64">
        <f>'مرکز 1'!G24+'مرکز 2'!G24+'مرکز 3'!G24+'مرکز 4'!G24+'مرکز 5'!G24+مرکز6!G24+مرکز7!G24+مرکز8!G24+مرکز9!G24+مرکز10!G24+مرکز11!G24+مرکز12!G24+مرکز13!G24+مرکز14!G24+مرکز15!G24+مرکز16!G24+'مرکز17)'!G24+مرکز18!G24+'مرک19)'!G24+مرکز20!G24+مرک21!G24+مرک22!G24+مرکز23!G24</f>
        <v>0</v>
      </c>
      <c r="H24" s="12">
        <f t="shared" si="0"/>
        <v>0</v>
      </c>
      <c r="I24" s="9">
        <f t="shared" si="0"/>
        <v>0</v>
      </c>
      <c r="J24" s="64">
        <f>D24+G24</f>
        <v>0</v>
      </c>
      <c r="K24" s="141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</row>
    <row r="25" spans="1:35">
      <c r="A25" s="11" t="s">
        <v>21</v>
      </c>
      <c r="B25" s="38">
        <f>'مرکز 1'!B25+'مرکز 2'!B25+'مرکز 3'!B25+'مرکز 4'!B25+'مرکز 5'!B25+مرکز6!B25+مرکز7!B25+مرکز8!B25+مرکز9!B25+مرکز10!B25+مرکز11!B25+مرکز12!B25+مرکز13!B25+مرکز14!B25+مرکز15!B25+مرکز16!B25+'مرکز17)'!B25+مرکز18!B25+'مرک19)'!B25+مرکز20!B25+مرک21!B25+مرک22!B25+مرکز23!B25</f>
        <v>0</v>
      </c>
      <c r="C25" s="38">
        <f>'مرکز 1'!C25+'مرکز 2'!C25+'مرکز 3'!C25+'مرکز 4'!C25+'مرکز 5'!C25+مرکز6!C25+مرکز7!C25+مرکز8!C25+مرکز9!C25+مرکز10!C25+مرکز11!C25+مرکز12!C25+مرکز13!C25+مرکز14!C25+مرکز15!C25+مرکز16!C25+'مرکز17)'!C25+مرکز18!C25+'مرک19)'!C25+مرکز20!C25+مرک21!C25+مرک22!C25+مرکز23!C25</f>
        <v>0</v>
      </c>
      <c r="D25" s="15"/>
      <c r="E25" s="38">
        <f>'مرکز 1'!E25+'مرکز 2'!E25+'مرکز 3'!E25+'مرکز 4'!E25+'مرکز 5'!E25+مرکز6!E25+مرکز7!E25+مرکز8!E25+مرکز9!E25+مرکز10!E25+مرکز11!E25+مرکز12!E25+مرکز13!E25+مرکز14!E25+مرکز15!E25+مرکز16!E25+'مرکز17)'!E25+مرکز18!E25+'مرک19)'!E25+مرکز20!E25+مرک21!E25+مرک22!E25+مرکز23!E25</f>
        <v>0</v>
      </c>
      <c r="F25" s="38">
        <f>'مرکز 1'!F25+'مرکز 2'!F25+'مرکز 3'!F25+'مرکز 4'!F25+'مرکز 5'!F25+مرکز6!F25+مرکز7!F25+مرکز8!F25+مرکز9!F25+مرکز10!F25+مرکز11!F25+مرکز12!F25+مرکز13!F25+مرکز14!F25+مرکز15!F25+مرکز16!F25+'مرکز17)'!F25+مرکز18!F25+'مرک19)'!F25+مرکز20!F25+مرک21!F25+مرک22!F25+مرکز23!F25</f>
        <v>0</v>
      </c>
      <c r="G25" s="8"/>
      <c r="H25" s="12">
        <f t="shared" si="0"/>
        <v>0</v>
      </c>
      <c r="I25" s="9">
        <f t="shared" si="0"/>
        <v>0</v>
      </c>
      <c r="J25" s="10"/>
      <c r="K25" s="141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</row>
    <row r="26" spans="1:35">
      <c r="A26" s="11" t="s">
        <v>22</v>
      </c>
      <c r="B26" s="38">
        <f>'مرکز 1'!B26+'مرکز 2'!B26+'مرکز 3'!B26+'مرکز 4'!B26+'مرکز 5'!B26+مرکز6!B26+مرکز7!B26+مرکز8!B26+مرکز9!B26+مرکز10!B26+مرکز11!B26+مرکز12!B26+مرکز13!B26+مرکز14!B26+مرکز15!B26+مرکز16!B26+'مرکز17)'!B26+مرکز18!B26+'مرک19)'!B26+مرکز20!B26+مرک21!B26+مرک22!B26+مرکز23!B26</f>
        <v>0</v>
      </c>
      <c r="C26" s="38">
        <f>'مرکز 1'!C26+'مرکز 2'!C26+'مرکز 3'!C26+'مرکز 4'!C26+'مرکز 5'!C26+مرکز6!C26+مرکز7!C26+مرکز8!C26+مرکز9!C26+مرکز10!C26+مرکز11!C26+مرکز12!C26+مرکز13!C26+مرکز14!C26+مرکز15!C26+مرکز16!C26+'مرکز17)'!C26+مرکز18!C26+'مرک19)'!C26+مرکز20!C26+مرک21!C26+مرک22!C26+مرکز23!C26</f>
        <v>0</v>
      </c>
      <c r="D26" s="15"/>
      <c r="E26" s="38">
        <f>'مرکز 1'!E26+'مرکز 2'!E26+'مرکز 3'!E26+'مرکز 4'!E26+'مرکز 5'!E26+مرکز6!E26+مرکز7!E26+مرکز8!E26+مرکز9!E26+مرکز10!E26+مرکز11!E26+مرکز12!E26+مرکز13!E26+مرکز14!E26+مرکز15!E26+مرکز16!E26+'مرکز17)'!E26+مرکز18!E26+'مرک19)'!E26+مرکز20!E26+مرک21!E26+مرک22!E26+مرکز23!E26</f>
        <v>0</v>
      </c>
      <c r="F26" s="38">
        <f>'مرکز 1'!F26+'مرکز 2'!F26+'مرکز 3'!F26+'مرکز 4'!F26+'مرکز 5'!F26+مرکز6!F26+مرکز7!F26+مرکز8!F26+مرکز9!F26+مرکز10!F26+مرکز11!F26+مرکز12!F26+مرکز13!F26+مرکز14!F26+مرکز15!F26+مرکز16!F26+'مرکز17)'!F26+مرکز18!F26+'مرک19)'!F26+مرکز20!F26+مرک21!F26+مرک22!F26+مرکز23!F26</f>
        <v>0</v>
      </c>
      <c r="G26" s="8"/>
      <c r="H26" s="12">
        <f t="shared" si="0"/>
        <v>0</v>
      </c>
      <c r="I26" s="9">
        <f t="shared" si="0"/>
        <v>0</v>
      </c>
      <c r="J26" s="10"/>
      <c r="K26" s="141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</row>
    <row r="27" spans="1:35">
      <c r="A27" s="11" t="s">
        <v>23</v>
      </c>
      <c r="B27" s="38">
        <f>'مرکز 1'!B27+'مرکز 2'!B27+'مرکز 3'!B27+'مرکز 4'!B27+'مرکز 5'!B27+مرکز6!B27+مرکز7!B27+مرکز8!B27+مرکز9!B27+مرکز10!B27+مرکز11!B27+مرکز12!B27+مرکز13!B27+مرکز14!B27+مرکز15!B27+مرکز16!B27+'مرکز17)'!B27+مرکز18!B27+'مرک19)'!B27+مرکز20!B27+مرک21!B27+مرک22!B27+مرکز23!B27</f>
        <v>0</v>
      </c>
      <c r="C27" s="38">
        <f>'مرکز 1'!C27+'مرکز 2'!C27+'مرکز 3'!C27+'مرکز 4'!C27+'مرکز 5'!C27+مرکز6!C27+مرکز7!C27+مرکز8!C27+مرکز9!C27+مرکز10!C27+مرکز11!C27+مرکز12!C27+مرکز13!C27+مرکز14!C27+مرکز15!C27+مرکز16!C27+'مرکز17)'!C27+مرکز18!C27+'مرک19)'!C27+مرکز20!C27+مرک21!C27+مرک22!C27+مرکز23!C27</f>
        <v>0</v>
      </c>
      <c r="D27" s="15"/>
      <c r="E27" s="38">
        <f>'مرکز 1'!E27+'مرکز 2'!E27+'مرکز 3'!E27+'مرکز 4'!E27+'مرکز 5'!E27+مرکز6!E27+مرکز7!E27+مرکز8!E27+مرکز9!E27+مرکز10!E27+مرکز11!E27+مرکز12!E27+مرکز13!E27+مرکز14!E27+مرکز15!E27+مرکز16!E27+'مرکز17)'!E27+مرکز18!E27+'مرک19)'!E27+مرکز20!E27+مرک21!E27+مرک22!E27+مرکز23!E27</f>
        <v>0</v>
      </c>
      <c r="F27" s="38">
        <f>'مرکز 1'!F27+'مرکز 2'!F27+'مرکز 3'!F27+'مرکز 4'!F27+'مرکز 5'!F27+مرکز6!F27+مرکز7!F27+مرکز8!F27+مرکز9!F27+مرکز10!F27+مرکز11!F27+مرکز12!F27+مرکز13!F27+مرکز14!F27+مرکز15!F27+مرکز16!F27+'مرکز17)'!F27+مرکز18!F27+'مرک19)'!F27+مرکز20!F27+مرک21!F27+مرک22!F27+مرکز23!F27</f>
        <v>0</v>
      </c>
      <c r="G27" s="8"/>
      <c r="H27" s="12">
        <f t="shared" si="0"/>
        <v>0</v>
      </c>
      <c r="I27" s="9">
        <f t="shared" si="0"/>
        <v>0</v>
      </c>
      <c r="J27" s="10"/>
      <c r="K27" s="141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</row>
    <row r="28" spans="1:35">
      <c r="A28" s="11" t="s">
        <v>24</v>
      </c>
      <c r="B28" s="38">
        <f>'مرکز 1'!B28+'مرکز 2'!B28+'مرکز 3'!B28+'مرکز 4'!B28+'مرکز 5'!B28+مرکز6!B28+مرکز7!B28+مرکز8!B28+مرکز9!B28+مرکز10!B28+مرکز11!B28+مرکز12!B28+مرکز13!B28+مرکز14!B28+مرکز15!B28+مرکز16!B28+'مرکز17)'!B28+مرکز18!B28+'مرک19)'!B28+مرکز20!B28+مرک21!B28+مرک22!B28+مرکز23!B28</f>
        <v>0</v>
      </c>
      <c r="C28" s="38">
        <f>'مرکز 1'!C28+'مرکز 2'!C28+'مرکز 3'!C28+'مرکز 4'!C28+'مرکز 5'!C28+مرکز6!C28+مرکز7!C28+مرکز8!C28+مرکز9!C28+مرکز10!C28+مرکز11!C28+مرکز12!C28+مرکز13!C28+مرکز14!C28+مرکز15!C28+مرکز16!C28+'مرکز17)'!C28+مرکز18!C28+'مرک19)'!C28+مرکز20!C28+مرک21!C28+مرک22!C28+مرکز23!C28</f>
        <v>0</v>
      </c>
      <c r="D28" s="15"/>
      <c r="E28" s="38">
        <f>'مرکز 1'!E28+'مرکز 2'!E28+'مرکز 3'!E28+'مرکز 4'!E28+'مرکز 5'!E28+مرکز6!E28+مرکز7!E28+مرکز8!E28+مرکز9!E28+مرکز10!E28+مرکز11!E28+مرکز12!E28+مرکز13!E28+مرکز14!E28+مرکز15!E28+مرکز16!E28+'مرکز17)'!E28+مرکز18!E28+'مرک19)'!E28+مرکز20!E28+مرک21!E28+مرک22!E28+مرکز23!E28</f>
        <v>0</v>
      </c>
      <c r="F28" s="38">
        <f>'مرکز 1'!F28+'مرکز 2'!F28+'مرکز 3'!F28+'مرکز 4'!F28+'مرکز 5'!F28+مرکز6!F28+مرکز7!F28+مرکز8!F28+مرکز9!F28+مرکز10!F28+مرکز11!F28+مرکز12!F28+مرکز13!F28+مرکز14!F28+مرکز15!F28+مرکز16!F28+'مرکز17)'!F28+مرکز18!F28+'مرک19)'!F28+مرکز20!F28+مرک21!F28+مرک22!F28+مرکز23!F28</f>
        <v>0</v>
      </c>
      <c r="G28" s="8"/>
      <c r="H28" s="12">
        <f t="shared" si="0"/>
        <v>0</v>
      </c>
      <c r="I28" s="9">
        <f t="shared" si="0"/>
        <v>0</v>
      </c>
      <c r="J28" s="10"/>
      <c r="K28" s="141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</row>
    <row r="29" spans="1:35">
      <c r="A29" s="11" t="s">
        <v>25</v>
      </c>
      <c r="B29" s="38">
        <f>'مرکز 1'!B29+'مرکز 2'!B29+'مرکز 3'!B29+'مرکز 4'!B29+'مرکز 5'!B29+مرکز6!B29+مرکز7!B29+مرکز8!B29+مرکز9!B29+مرکز10!B29+مرکز11!B29+مرکز12!B29+مرکز13!B29+مرکز14!B29+مرکز15!B29+مرکز16!B29+'مرکز17)'!B29+مرکز18!B29+'مرک19)'!B29+مرکز20!B29+مرک21!B29+مرک22!B29+مرکز23!B29</f>
        <v>0</v>
      </c>
      <c r="C29" s="38">
        <f>'مرکز 1'!C29+'مرکز 2'!C29+'مرکز 3'!C29+'مرکز 4'!C29+'مرکز 5'!C29+مرکز6!C29+مرکز7!C29+مرکز8!C29+مرکز9!C29+مرکز10!C29+مرکز11!C29+مرکز12!C29+مرکز13!C29+مرکز14!C29+مرکز15!C29+مرکز16!C29+'مرکز17)'!C29+مرکز18!C29+'مرک19)'!C29+مرکز20!C29+مرک21!C29+مرک22!C29+مرکز23!C29</f>
        <v>0</v>
      </c>
      <c r="D29" s="15"/>
      <c r="E29" s="38">
        <f>'مرکز 1'!E29+'مرکز 2'!E29+'مرکز 3'!E29+'مرکز 4'!E29+'مرکز 5'!E29+مرکز6!E29+مرکز7!E29+مرکز8!E29+مرکز9!E29+مرکز10!E29+مرکز11!E29+مرکز12!E29+مرکز13!E29+مرکز14!E29+مرکز15!E29+مرکز16!E29+'مرکز17)'!E29+مرکز18!E29+'مرک19)'!E29+مرکز20!E29+مرک21!E29+مرک22!E29+مرکز23!E29</f>
        <v>0</v>
      </c>
      <c r="F29" s="38">
        <f>'مرکز 1'!F29+'مرکز 2'!F29+'مرکز 3'!F29+'مرکز 4'!F29+'مرکز 5'!F29+مرکز6!F29+مرکز7!F29+مرکز8!F29+مرکز9!F29+مرکز10!F29+مرکز11!F29+مرکز12!F29+مرکز13!F29+مرکز14!F29+مرکز15!F29+مرکز16!F29+'مرکز17)'!F29+مرکز18!F29+'مرک19)'!F29+مرکز20!F29+مرک21!F29+مرک22!F29+مرکز23!F29</f>
        <v>0</v>
      </c>
      <c r="G29" s="8"/>
      <c r="H29" s="12">
        <f t="shared" si="0"/>
        <v>0</v>
      </c>
      <c r="I29" s="9">
        <f t="shared" si="0"/>
        <v>0</v>
      </c>
      <c r="J29" s="10"/>
      <c r="K29" s="141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  <c r="AI29" s="86"/>
    </row>
    <row r="30" spans="1:35">
      <c r="A30" s="11" t="s">
        <v>26</v>
      </c>
      <c r="B30" s="38">
        <f>'مرکز 1'!B30+'مرکز 2'!B30+'مرکز 3'!B30+'مرکز 4'!B30+'مرکز 5'!B30+مرکز6!B30+مرکز7!B30+مرکز8!B30+مرکز9!B30+مرکز10!B30+مرکز11!B30+مرکز12!B30+مرکز13!B30+مرکز14!B30+مرکز15!B30+مرکز16!B30+'مرکز17)'!B30+مرکز18!B30+'مرک19)'!B30+مرکز20!B30+مرک21!B30+مرک22!B30+مرکز23!B30</f>
        <v>0</v>
      </c>
      <c r="C30" s="38">
        <f>'مرکز 1'!C30+'مرکز 2'!C30+'مرکز 3'!C30+'مرکز 4'!C30+'مرکز 5'!C30+مرکز6!C30+مرکز7!C30+مرکز8!C30+مرکز9!C30+مرکز10!C30+مرکز11!C30+مرکز12!C30+مرکز13!C30+مرکز14!C30+مرکز15!C30+مرکز16!C30+'مرکز17)'!C30+مرکز18!C30+'مرک19)'!C30+مرکز20!C30+مرک21!C30+مرک22!C30+مرکز23!C30</f>
        <v>0</v>
      </c>
      <c r="D30" s="15"/>
      <c r="E30" s="38">
        <f>'مرکز 1'!E30+'مرکز 2'!E30+'مرکز 3'!E30+'مرکز 4'!E30+'مرکز 5'!E30+مرکز6!E30+مرکز7!E30+مرکز8!E30+مرکز9!E30+مرکز10!E30+مرکز11!E30+مرکز12!E30+مرکز13!E30+مرکز14!E30+مرکز15!E30+مرکز16!E30+'مرکز17)'!E30+مرکز18!E30+'مرک19)'!E30+مرکز20!E30+مرک21!E30+مرک22!E30+مرکز23!E30</f>
        <v>0</v>
      </c>
      <c r="F30" s="38">
        <f>'مرکز 1'!F30+'مرکز 2'!F30+'مرکز 3'!F30+'مرکز 4'!F30+'مرکز 5'!F30+مرکز6!F30+مرکز7!F30+مرکز8!F30+مرکز9!F30+مرکز10!F30+مرکز11!F30+مرکز12!F30+مرکز13!F30+مرکز14!F30+مرکز15!F30+مرکز16!F30+'مرکز17)'!F30+مرکز18!F30+'مرک19)'!F30+مرکز20!F30+مرک21!F30+مرک22!F30+مرکز23!F30</f>
        <v>0</v>
      </c>
      <c r="G30" s="8"/>
      <c r="H30" s="12">
        <f t="shared" si="0"/>
        <v>0</v>
      </c>
      <c r="I30" s="9">
        <f t="shared" si="0"/>
        <v>0</v>
      </c>
      <c r="J30" s="10"/>
      <c r="K30" s="141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</row>
    <row r="31" spans="1:35">
      <c r="A31" s="11" t="s">
        <v>27</v>
      </c>
      <c r="B31" s="38">
        <f>'مرکز 1'!B31+'مرکز 2'!B31+'مرکز 3'!B31+'مرکز 4'!B31+'مرکز 5'!B31+مرکز6!B31+مرکز7!B31+مرکز8!B31+مرکز9!B31+مرکز10!B31+مرکز11!B31+مرکز12!B31+مرکز13!B31+مرکز14!B31+مرکز15!B31+مرکز16!B31+'مرکز17)'!B31+مرکز18!B31+'مرک19)'!B31+مرکز20!B31+مرک21!B31+مرک22!B31+مرکز23!B31</f>
        <v>0</v>
      </c>
      <c r="C31" s="38">
        <f>'مرکز 1'!C31+'مرکز 2'!C31+'مرکز 3'!C31+'مرکز 4'!C31+'مرکز 5'!C31+مرکز6!C31+مرکز7!C31+مرکز8!C31+مرکز9!C31+مرکز10!C31+مرکز11!C31+مرکز12!C31+مرکز13!C31+مرکز14!C31+مرکز15!C31+مرکز16!C31+'مرکز17)'!C31+مرکز18!C31+'مرک19)'!C31+مرکز20!C31+مرک21!C31+مرک22!C31+مرکز23!C31</f>
        <v>0</v>
      </c>
      <c r="D31" s="16"/>
      <c r="E31" s="38">
        <f>'مرکز 1'!E31+'مرکز 2'!E31+'مرکز 3'!E31+'مرکز 4'!E31+'مرکز 5'!E31+مرکز6!E31+مرکز7!E31+مرکز8!E31+مرکز9!E31+مرکز10!E31+مرکز11!E31+مرکز12!E31+مرکز13!E31+مرکز14!E31+مرکز15!E31+مرکز16!E31+'مرکز17)'!E31+مرکز18!E31+'مرک19)'!E31+مرکز20!E31+مرک21!E31+مرک22!E31+مرکز23!E31</f>
        <v>0</v>
      </c>
      <c r="F31" s="38">
        <f>'مرکز 1'!F31+'مرکز 2'!F31+'مرکز 3'!F31+'مرکز 4'!F31+'مرکز 5'!F31+مرکز6!F31+مرکز7!F31+مرکز8!F31+مرکز9!F31+مرکز10!F31+مرکز11!F31+مرکز12!F31+مرکز13!F31+مرکز14!F31+مرکز15!F31+مرکز16!F31+'مرکز17)'!F31+مرکز18!F31+'مرک19)'!F31+مرکز20!F31+مرک21!F31+مرک22!F31+مرکز23!F31</f>
        <v>0</v>
      </c>
      <c r="G31" s="13"/>
      <c r="H31" s="12">
        <f t="shared" si="0"/>
        <v>0</v>
      </c>
      <c r="I31" s="9">
        <f t="shared" si="0"/>
        <v>0</v>
      </c>
      <c r="J31" s="14"/>
      <c r="K31" s="141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</row>
    <row r="32" spans="1:35" ht="16.5" thickBot="1">
      <c r="A32" s="6" t="s">
        <v>28</v>
      </c>
      <c r="B32" s="149">
        <f>SUM(B10:B31)</f>
        <v>0</v>
      </c>
      <c r="C32" s="150">
        <f>SUM(C10:C31)</f>
        <v>0</v>
      </c>
      <c r="D32" s="108">
        <f>SUM(D15:D24)</f>
        <v>0</v>
      </c>
      <c r="E32" s="7">
        <f>SUM(E10:E31)</f>
        <v>0</v>
      </c>
      <c r="F32" s="7">
        <f>SUM(F10:F31)</f>
        <v>0</v>
      </c>
      <c r="G32" s="108">
        <f>SUM(G15:G24)</f>
        <v>0</v>
      </c>
      <c r="H32" s="49">
        <f>SUM(H10:H31)</f>
        <v>0</v>
      </c>
      <c r="I32" s="49">
        <f>SUM(I10:I31)</f>
        <v>0</v>
      </c>
      <c r="J32" s="66">
        <f>SUM(J15:J24)</f>
        <v>0</v>
      </c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</row>
    <row r="33" spans="1:35" ht="16.5" thickBot="1">
      <c r="A33" s="86"/>
      <c r="B33" s="86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</row>
    <row r="34" spans="1:35" ht="16.5" thickBot="1">
      <c r="A34" s="281" t="s">
        <v>29</v>
      </c>
      <c r="B34" s="282"/>
      <c r="C34" s="282"/>
      <c r="D34" s="282"/>
      <c r="E34" s="282"/>
      <c r="F34" s="282"/>
      <c r="G34" s="282"/>
      <c r="H34" s="282"/>
      <c r="I34" s="282"/>
      <c r="J34" s="282"/>
      <c r="K34" s="283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</row>
    <row r="35" spans="1:35" ht="30.75" customHeight="1">
      <c r="A35" s="187" t="s">
        <v>2</v>
      </c>
      <c r="B35" s="190" t="s">
        <v>30</v>
      </c>
      <c r="C35" s="191"/>
      <c r="D35" s="190" t="s">
        <v>31</v>
      </c>
      <c r="E35" s="191"/>
      <c r="F35" s="194" t="s">
        <v>32</v>
      </c>
      <c r="G35" s="195"/>
      <c r="H35" s="195"/>
      <c r="I35" s="195"/>
      <c r="J35" s="195"/>
      <c r="K35" s="196"/>
      <c r="L35" s="194" t="s">
        <v>33</v>
      </c>
      <c r="M35" s="195"/>
      <c r="N35" s="195"/>
      <c r="O35" s="195"/>
      <c r="P35" s="195"/>
      <c r="Q35" s="195"/>
      <c r="R35" s="195"/>
      <c r="S35" s="195"/>
      <c r="T35" s="196"/>
      <c r="U35" s="194" t="s">
        <v>34</v>
      </c>
      <c r="V35" s="195"/>
      <c r="W35" s="195"/>
      <c r="X35" s="199"/>
      <c r="Y35" s="200" t="s">
        <v>177</v>
      </c>
      <c r="Z35" s="201"/>
      <c r="AA35" s="204" t="s">
        <v>273</v>
      </c>
      <c r="AB35" s="205"/>
      <c r="AC35" s="86"/>
      <c r="AD35" s="208" t="s">
        <v>182</v>
      </c>
      <c r="AE35" s="209"/>
      <c r="AF35" s="210"/>
      <c r="AG35" s="86"/>
      <c r="AH35" s="86"/>
      <c r="AI35" s="86"/>
    </row>
    <row r="36" spans="1:35" ht="50.25" customHeight="1">
      <c r="A36" s="188"/>
      <c r="B36" s="192"/>
      <c r="C36" s="193"/>
      <c r="D36" s="192"/>
      <c r="E36" s="193"/>
      <c r="F36" s="211" t="s">
        <v>35</v>
      </c>
      <c r="G36" s="212"/>
      <c r="H36" s="211" t="s">
        <v>36</v>
      </c>
      <c r="I36" s="212"/>
      <c r="J36" s="211" t="s">
        <v>37</v>
      </c>
      <c r="K36" s="212"/>
      <c r="L36" s="197" t="s">
        <v>38</v>
      </c>
      <c r="M36" s="197" t="s">
        <v>39</v>
      </c>
      <c r="N36" s="197" t="s">
        <v>40</v>
      </c>
      <c r="O36" s="197" t="s">
        <v>41</v>
      </c>
      <c r="P36" s="197" t="s">
        <v>42</v>
      </c>
      <c r="Q36" s="197" t="s">
        <v>43</v>
      </c>
      <c r="R36" s="197" t="s">
        <v>44</v>
      </c>
      <c r="S36" s="197" t="s">
        <v>45</v>
      </c>
      <c r="T36" s="197" t="s">
        <v>222</v>
      </c>
      <c r="U36" s="197" t="s">
        <v>46</v>
      </c>
      <c r="V36" s="211" t="s">
        <v>47</v>
      </c>
      <c r="W36" s="213"/>
      <c r="X36" s="214"/>
      <c r="Y36" s="202"/>
      <c r="Z36" s="203"/>
      <c r="AA36" s="206"/>
      <c r="AB36" s="207"/>
      <c r="AC36" s="86"/>
      <c r="AD36" s="41" t="s">
        <v>2</v>
      </c>
      <c r="AE36" s="42" t="s">
        <v>183</v>
      </c>
      <c r="AF36" s="43" t="s">
        <v>184</v>
      </c>
      <c r="AG36" s="86"/>
      <c r="AH36" s="86"/>
      <c r="AI36" s="86"/>
    </row>
    <row r="37" spans="1:35" ht="37.5" customHeight="1">
      <c r="A37" s="189"/>
      <c r="B37" s="17" t="s">
        <v>48</v>
      </c>
      <c r="C37" s="17" t="s">
        <v>49</v>
      </c>
      <c r="D37" s="17" t="s">
        <v>48</v>
      </c>
      <c r="E37" s="17" t="s">
        <v>49</v>
      </c>
      <c r="F37" s="17" t="s">
        <v>48</v>
      </c>
      <c r="G37" s="17" t="s">
        <v>49</v>
      </c>
      <c r="H37" s="17" t="s">
        <v>48</v>
      </c>
      <c r="I37" s="17" t="s">
        <v>49</v>
      </c>
      <c r="J37" s="17" t="s">
        <v>48</v>
      </c>
      <c r="K37" s="17" t="s">
        <v>49</v>
      </c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7" t="s">
        <v>50</v>
      </c>
      <c r="W37" s="17" t="s">
        <v>51</v>
      </c>
      <c r="X37" s="18" t="s">
        <v>52</v>
      </c>
      <c r="Y37" s="44" t="s">
        <v>178</v>
      </c>
      <c r="Z37" s="45" t="s">
        <v>179</v>
      </c>
      <c r="AA37" s="45" t="s">
        <v>180</v>
      </c>
      <c r="AB37" s="46" t="s">
        <v>181</v>
      </c>
      <c r="AC37" s="86"/>
      <c r="AD37" s="41" t="s">
        <v>185</v>
      </c>
      <c r="AE37" s="38">
        <f>'مرکز 1'!AE37+'مرکز 2'!AE37+'مرکز 3'!AE37+'مرکز 4'!AE37+'مرکز 5'!AE37+مرکز6!AE37+مرکز7!AE37+مرکز8!AE37+مرکز9!AE37+مرکز10!AE37+مرکز11!AE37+مرکز12!AE37+مرکز13!AE37+مرکز14!AE37+مرکز15!AE37+مرکز16!AE37+'مرکز17)'!AE37+مرکز18!AE37+'مرک19)'!AE37+مرکز20!AE37+مرک21!AE37+مرک22!AE37+مرکز23!AE37</f>
        <v>0</v>
      </c>
      <c r="AF37" s="38">
        <f>'مرکز 1'!AF37+'مرکز 2'!AF37+'مرکز 3'!AF37+'مرکز 4'!AF37+'مرکز 5'!AF37+مرکز6!AF37+مرکز7!AF37+مرکز8!AF37+مرکز9!AF37+مرکز10!AF37+مرکز11!AF37+مرکز12!AF37+مرکز13!AF37+مرکز14!AF37+مرکز15!AF37+مرکز16!AF37+'مرکز17)'!AF37+مرکز18!AF37+'مرک19)'!AF37+مرکز20!AF37+مرک21!AF37+مرک22!AF37+مرکز23!AF37</f>
        <v>0</v>
      </c>
      <c r="AG37" s="86"/>
      <c r="AH37" s="86"/>
      <c r="AI37" s="86"/>
    </row>
    <row r="38" spans="1:35" ht="16.5" thickBot="1">
      <c r="A38" s="20" t="s">
        <v>5</v>
      </c>
      <c r="B38" s="38">
        <f>'مرکز 1'!B38+'مرکز 2'!B38+'مرکز 3'!B38+'مرکز 4'!B38+'مرکز 5'!B38+مرکز6!B38+مرکز7!B38+مرکز8!B38+مرکز9!B38+مرکز10!B38+مرکز11!B38+مرکز12!B38+مرکز13!B38+مرکز14!B38+مرکز15!B38+مرکز16!B38+'مرکز17)'!B38+مرکز18!B38+'مرک19)'!B38+مرکز20!B38+مرک21!B38+مرک22!B38+مرکز23!B38</f>
        <v>0</v>
      </c>
      <c r="C38" s="38">
        <f>'مرکز 1'!C38+'مرکز 2'!C38+'مرکز 3'!C38+'مرکز 4'!C38+'مرکز 5'!C38+مرکز6!C38+مرکز7!C38+مرکز8!C38+مرکز9!C38+مرکز10!C38+مرکز11!C38+مرکز12!C38+مرکز13!C38+مرکز14!C38+مرکز15!C38+مرکز16!C38+'مرکز17)'!C38+مرکز18!C38+'مرک19)'!C38+مرکز20!C38+مرک21!C38+مرک22!C38+مرکز23!C38</f>
        <v>0</v>
      </c>
      <c r="D38" s="38">
        <f>'مرکز 1'!D38+'مرکز 2'!D38+'مرکز 3'!D38+'مرکز 4'!D38+'مرکز 5'!D38+مرکز6!D38+مرکز7!D38+مرکز8!D38+مرکز9!D38+مرکز10!D38+مرکز11!D38+مرکز12!D38+مرکز13!D38+مرکز14!D38+مرکز15!D38+مرکز16!D38+'مرکز17)'!D38+مرکز18!D38+'مرک19)'!D38+مرکز20!D38+مرک21!D38+مرک22!D38+مرکز23!D38</f>
        <v>0</v>
      </c>
      <c r="E38" s="38">
        <f>'مرکز 1'!E38+'مرکز 2'!E38+'مرکز 3'!E38+'مرکز 4'!E38+'مرکز 5'!E38+مرکز6!E38+مرکز7!E38+مرکز8!E38+مرکز9!E38+مرکز10!E38+مرکز11!E38+مرکز12!E38+مرکز13!E38+مرکز14!E38+مرکز15!E38+مرکز16!E38+'مرکز17)'!E38+مرکز18!E38+'مرک19)'!E38+مرکز20!E38+مرک21!E38+مرک22!E38+مرکز23!E38</f>
        <v>0</v>
      </c>
      <c r="F38" s="38">
        <f>'مرکز 1'!F38+'مرکز 2'!F38+'مرکز 3'!F38+'مرکز 4'!F38+'مرکز 5'!F38+مرکز6!F38+مرکز7!F38+مرکز8!F38+مرکز9!F38+مرکز10!F38+مرکز11!F38+مرکز12!F38+مرکز13!F38+مرکز14!F38+مرکز15!F38+مرکز16!F38+'مرکز17)'!F38+مرکز18!F38+'مرک19)'!F38+مرکز20!F38+مرک21!F38+مرک22!F38+مرکز23!F38</f>
        <v>0</v>
      </c>
      <c r="G38" s="38">
        <f>'مرکز 1'!G38+'مرکز 2'!G38+'مرکز 3'!G38+'مرکز 4'!G38+'مرکز 5'!G38+مرکز6!G38+مرکز7!G38+مرکز8!G38+مرکز9!G38+مرکز10!G38+مرکز11!G38+مرکز12!G38+مرکز13!G38+مرکز14!G38+مرکز15!G38+مرکز16!G38+'مرکز17)'!G38+مرکز18!G38+'مرک19)'!G38+مرکز20!G38+مرک21!G38+مرک22!G38+مرکز23!G38</f>
        <v>0</v>
      </c>
      <c r="H38" s="38">
        <f>'مرکز 1'!H38+'مرکز 2'!H38+'مرکز 3'!H38+'مرکز 4'!H38+'مرکز 5'!H38+مرکز6!H38+مرکز7!H38+مرکز8!H38+مرکز9!H38+مرکز10!H38+مرکز11!H38+مرکز12!H38+مرکز13!H38+مرکز14!H38+مرکز15!H38+مرکز16!H38+'مرکز17)'!H38+مرکز18!H38+'مرک19)'!H38+مرکز20!H38+مرک21!H38+مرک22!H38+مرکز23!H38</f>
        <v>0</v>
      </c>
      <c r="I38" s="38">
        <f>'مرکز 1'!I38+'مرکز 2'!I38+'مرکز 3'!I38+'مرکز 4'!I38+'مرکز 5'!I38+مرکز6!I38+مرکز7!I38+مرکز8!I38+مرکز9!I38+مرکز10!I38+مرکز11!I38+مرکز12!I38+مرکز13!I38+مرکز14!I38+مرکز15!I38+مرکز16!I38+'مرکز17)'!I38+مرکز18!I38+'مرک19)'!I38+مرکز20!I38+مرک21!I38+مرک22!I38+مرکز23!I38</f>
        <v>0</v>
      </c>
      <c r="J38" s="38">
        <f>'مرکز 1'!J38+'مرکز 2'!J38+'مرکز 3'!J38+'مرکز 4'!J38+'مرکز 5'!J38+مرکز6!J38+مرکز7!J38+مرکز8!J38+مرکز9!J38+مرکز10!J38+مرکز11!J38+مرکز12!J38+مرکز13!J38+مرکز14!J38+مرکز15!J38+مرکز16!J38+'مرکز17)'!J38+مرکز18!J38+'مرک19)'!J38+مرکز20!J38+مرک21!J38+مرک22!J38+مرکز23!J38</f>
        <v>0</v>
      </c>
      <c r="K38" s="38">
        <f>'مرکز 1'!K38+'مرکز 2'!K38+'مرکز 3'!K38+'مرکز 4'!K38+'مرکز 5'!K38+مرکز6!K38+مرکز7!K38+مرکز8!K38+مرکز9!K38+مرکز10!K38+مرکز11!K38+مرکز12!K38+مرکز13!K38+مرکز14!K38+مرکز15!K38+مرکز16!K38+'مرکز17)'!K38+مرکز18!K38+'مرک19)'!K38+مرکز20!K38+مرک21!K38+مرک22!K38+مرکز23!K38</f>
        <v>0</v>
      </c>
      <c r="L38" s="38">
        <f>'مرکز 1'!L38+'مرکز 2'!L38+'مرکز 3'!L38+'مرکز 4'!L38+'مرکز 5'!L38+مرکز6!L38+مرکز7!L38+مرکز8!L38+مرکز9!L38+مرکز10!L38+مرکز11!L38+مرکز12!L38+مرکز13!L38+مرکز14!L38+مرکز15!L38+مرکز16!L38+'مرکز17)'!L38+مرکز18!L38+'مرک19)'!L38+مرکز20!L38+مرک21!L38+مرک22!L38+مرکز23!L38</f>
        <v>0</v>
      </c>
      <c r="M38" s="38">
        <f>'مرکز 1'!M38+'مرکز 2'!M38+'مرکز 3'!M38+'مرکز 4'!M38+'مرکز 5'!M38+مرکز6!M38+مرکز7!M38+مرکز8!M38+مرکز9!M38+مرکز10!M38+مرکز11!M38+مرکز12!M38+مرکز13!M38+مرکز14!M38+مرکز15!M38+مرکز16!M38+'مرکز17)'!M38+مرکز18!M38+'مرک19)'!M38+مرکز20!M38+مرک21!M38+مرک22!M38+مرکز23!M38</f>
        <v>0</v>
      </c>
      <c r="N38" s="38">
        <f>'مرکز 1'!N38+'مرکز 2'!N38+'مرکز 3'!N38+'مرکز 4'!N38+'مرکز 5'!N38+مرکز6!N38+مرکز7!N38+مرکز8!N38+مرکز9!N38+مرکز10!N38+مرکز11!N38+مرکز12!N38+مرکز13!N38+مرکز14!N38+مرکز15!N38+مرکز16!N38+'مرکز17)'!N38+مرکز18!N38+'مرک19)'!N38+مرکز20!N38+مرک21!N38+مرک22!N38+مرکز23!N38</f>
        <v>0</v>
      </c>
      <c r="O38" s="38">
        <f>'مرکز 1'!O38+'مرکز 2'!O38+'مرکز 3'!O38+'مرکز 4'!O38+'مرکز 5'!O38+مرکز6!O38+مرکز7!O38+مرکز8!O38+مرکز9!O38+مرکز10!O38+مرکز11!O38+مرکز12!O38+مرکز13!O38+مرکز14!O38+مرکز15!O38+مرکز16!O38+'مرکز17)'!O38+مرکز18!O38+'مرک19)'!O38+مرکز20!O38+مرک21!O38+مرک22!O38+مرکز23!O38</f>
        <v>0</v>
      </c>
      <c r="P38" s="38">
        <f>'مرکز 1'!P38+'مرکز 2'!P38+'مرکز 3'!P38+'مرکز 4'!P38+'مرکز 5'!P38+مرکز6!P38+مرکز7!P38+مرکز8!P38+مرکز9!P38+مرکز10!P38+مرکز11!P38+مرکز12!P38+مرکز13!P38+مرکز14!P38+مرکز15!P38+مرکز16!P38+'مرکز17)'!P38+مرکز18!P38+'مرک19)'!P38+مرکز20!P38+مرک21!P38+مرک22!P38+مرکز23!P38</f>
        <v>0</v>
      </c>
      <c r="Q38" s="38">
        <f>'مرکز 1'!Q38+'مرکز 2'!Q38+'مرکز 3'!Q38+'مرکز 4'!Q38+'مرکز 5'!Q38+مرکز6!Q38+مرکز7!Q38+مرکز8!Q38+مرکز9!Q38+مرکز10!Q38+مرکز11!Q38+مرکز12!Q38+مرکز13!Q38+مرکز14!Q38+مرکز15!Q38+مرکز16!Q38+'مرکز17)'!Q38+مرکز18!Q38+'مرک19)'!Q38+مرکز20!Q38+مرک21!Q38+مرک22!Q38+مرکز23!Q38</f>
        <v>0</v>
      </c>
      <c r="R38" s="38">
        <f>'مرکز 1'!R38+'مرکز 2'!R38+'مرکز 3'!R38+'مرکز 4'!R38+'مرکز 5'!R38+مرکز6!R38+مرکز7!R38+مرکز8!R38+مرکز9!R38+مرکز10!R38+مرکز11!R38+مرکز12!R38+مرکز13!R38+مرکز14!R38+مرکز15!R38+مرکز16!R38+'مرکز17)'!R38+مرکز18!R38+'مرک19)'!R38+مرکز20!R38+مرک21!R38+مرک22!R38+مرکز23!R38</f>
        <v>0</v>
      </c>
      <c r="S38" s="38">
        <f>'مرکز 1'!S38+'مرکز 2'!S38+'مرکز 3'!S38+'مرکز 4'!S38+'مرکز 5'!S38+مرکز6!S38+مرکز7!S38+مرکز8!S38+مرکز9!S38+مرکز10!S38+مرکز11!S38+مرکز12!S38+مرکز13!S38+مرکز14!S38+مرکز15!S38+مرکز16!S38+'مرکز17)'!S38+مرکز18!S38+'مرک19)'!S38+مرکز20!S38+مرک21!S38+مرک22!S38+مرکز23!S38</f>
        <v>0</v>
      </c>
      <c r="T38" s="38">
        <f>'مرکز 1'!T38+'مرکز 2'!T38+'مرکز 3'!T38+'مرکز 4'!T38+'مرکز 5'!T38+مرکز6!T38+مرکز7!T38+مرکز8!T38+مرکز9!T38+مرکز10!T38+مرکز11!T38+مرکز12!T38+مرکز13!T38+مرکز14!T38+مرکز15!T38+مرکز16!T38+'مرکز17)'!T38+مرکز18!T38+'مرک19)'!T38+مرکز20!T38+مرک21!T38+مرک22!T38+مرکز23!T38</f>
        <v>0</v>
      </c>
      <c r="U38" s="38">
        <f>'مرکز 1'!U38+'مرکز 2'!U38+'مرکز 3'!U38+'مرکز 4'!U38+'مرکز 5'!U38+مرکز6!U38+مرکز7!U38+مرکز8!U38+مرکز9!U38+مرکز10!U38+مرکز11!U38+مرکز12!U38+مرکز13!U38+مرکز14!U38+مرکز15!U38+مرکز16!U38+'مرکز17)'!U38+مرکز18!U38+'مرک19)'!U38+مرکز20!U38+مرک21!U38+مرک22!U38+مرکز23!U38</f>
        <v>0</v>
      </c>
      <c r="V38" s="38">
        <f>'مرکز 1'!V38+'مرکز 2'!V38+'مرکز 3'!V38+'مرکز 4'!V38+'مرکز 5'!V38+مرکز6!V38+مرکز7!V38+مرکز8!V38+مرکز9!V38+مرکز10!V38+مرکز11!V38+مرکز12!V38+مرکز13!V38+مرکز14!V38+مرکز15!V38+مرکز16!V38+'مرکز17)'!V38+مرکز18!V38+'مرک19)'!V38+مرکز20!V38+مرک21!V38+مرک22!V38+مرکز23!V38</f>
        <v>0</v>
      </c>
      <c r="W38" s="38">
        <f>'مرکز 1'!W38+'مرکز 2'!W38+'مرکز 3'!W38+'مرکز 4'!W38+'مرکز 5'!W38+مرکز6!W38+مرکز7!W38+مرکز8!W38+مرکز9!W38+مرکز10!W38+مرکز11!W38+مرکز12!W38+مرکز13!W38+مرکز14!W38+مرکز15!W38+مرکز16!W38+'مرکز17)'!W38+مرکز18!W38+'مرک19)'!W38+مرکز20!W38+مرک21!W38+مرک22!W38+مرکز23!W38</f>
        <v>0</v>
      </c>
      <c r="X38" s="38">
        <f>'مرکز 1'!X38+'مرکز 2'!X38+'مرکز 3'!X38+'مرکز 4'!X38+'مرکز 5'!X38+مرکز6!X38+مرکز7!X38+مرکز8!X38+مرکز9!X38+مرکز10!X38+مرکز11!X38+مرکز12!X38+مرکز13!X38+مرکز14!X38+مرکز15!X38+مرکز16!X38+'مرکز17)'!X38+مرکز18!X38+'مرک19)'!X38+مرکز20!X38+مرک21!X38+مرک22!X38+مرکز23!X38</f>
        <v>0</v>
      </c>
      <c r="Y38" s="38">
        <f>'مرکز 1'!Y38+'مرکز 2'!Y38+'مرکز 3'!Y38+'مرکز 4'!Y38+'مرکز 5'!Y38+مرکز6!Y38+مرکز7!Y38+مرکز8!Y38+مرکز9!Y38+مرکز10!Y38+مرکز11!Y38+مرکز12!Y38+مرکز13!Y38+مرکز14!Y38+مرکز15!Y38+مرکز16!Y38+'مرکز17)'!Y38+مرکز18!Y38+'مرک19)'!Y38+مرکز20!Y38+مرک21!Y38+مرک22!Y38+مرکز23!Y38</f>
        <v>0</v>
      </c>
      <c r="Z38" s="38">
        <f>'مرکز 1'!Z38+'مرکز 2'!Z38+'مرکز 3'!Z38+'مرکز 4'!Z38+'مرکز 5'!Z38+مرکز6!Z38+مرکز7!Z38+مرکز8!Z38+مرکز9!Z38+مرکز10!Z38+مرکز11!Z38+مرکز12!Z38+مرکز13!Z38+مرکز14!Z38+مرکز15!Z38+مرکز16!Z38+'مرکز17)'!Z38+مرکز18!Z38+'مرک19)'!Z38+مرکز20!Z38+مرک21!Z38+مرک22!Z38+مرکز23!Z38</f>
        <v>0</v>
      </c>
      <c r="AA38" s="38">
        <f>'مرکز 1'!AA38+'مرکز 2'!AA38+'مرکز 3'!AA38+'مرکز 4'!AA38+'مرکز 5'!AA38+مرکز6!AA38+مرکز7!AA38+مرکز8!AA38+مرکز9!AA38+مرکز10!AA38+مرکز11!AA38+مرکز12!AA38+مرکز13!AA38+مرکز14!AA38+مرکز15!AA38+مرکز16!AA38+'مرکز17)'!AA38+مرکز18!AA38+'مرک19)'!AA38+مرکز20!AA38+مرک21!AA38+مرک22!AA38+مرکز23!AA38</f>
        <v>0</v>
      </c>
      <c r="AB38" s="38">
        <f>'مرکز 1'!AB38+'مرکز 2'!AB38+'مرکز 3'!AB38+'مرکز 4'!AB38+'مرکز 5'!AB38+مرکز6!AB38+مرکز7!AB38+مرکز8!AB38+مرکز9!AB38+مرکز10!AB38+مرکز11!AB38+مرکز12!AB38+مرکز13!AB38+مرکز14!AB38+مرکز15!AB38+مرکز16!AB38+'مرکز17)'!AB38+مرکز18!AB38+'مرک19)'!AB38+مرکز20!AB38+مرک21!AB38+مرک22!AB38+مرکز23!AB38</f>
        <v>0</v>
      </c>
      <c r="AC38" s="86"/>
      <c r="AD38" s="47" t="s">
        <v>6</v>
      </c>
      <c r="AE38" s="38">
        <f>'مرکز 1'!AE38+'مرکز 2'!AE38+'مرکز 3'!AE38+'مرکز 4'!AE38+'مرکز 5'!AE38+مرکز6!AE38+مرکز7!AE38+مرکز8!AE38+مرکز9!AE38+مرکز10!AE38+مرکز11!AE38+مرکز12!AE38+مرکز13!AE38+مرکز14!AE38+مرکز15!AE38+مرکز16!AE38+'مرکز17)'!AE38+مرکز18!AE38+'مرک19)'!AE38+مرکز20!AE38+مرک21!AE38+مرک22!AE38+مرکز23!AE38</f>
        <v>0</v>
      </c>
      <c r="AF38" s="38">
        <f>'مرکز 1'!AF38+'مرکز 2'!AF38+'مرکز 3'!AF38+'مرکز 4'!AF38+'مرکز 5'!AF38+مرکز6!AF38+مرکز7!AF38+مرکز8!AF38+مرکز9!AF38+مرکز10!AF38+مرکز11!AF38+مرکز12!AF38+مرکز13!AF38+مرکز14!AF38+مرکز15!AF38+مرکز16!AF38+'مرکز17)'!AF38+مرکز18!AF38+'مرک19)'!AF38+مرکز20!AF38+مرک21!AF38+مرک22!AF38+مرکز23!AF38</f>
        <v>0</v>
      </c>
      <c r="AG38" s="86"/>
      <c r="AH38" s="86"/>
      <c r="AI38" s="86"/>
    </row>
    <row r="39" spans="1:35" ht="16.5" thickBot="1">
      <c r="A39" s="4" t="s">
        <v>6</v>
      </c>
      <c r="B39" s="38">
        <f>'مرکز 1'!B39+'مرکز 2'!B39+'مرکز 3'!B39+'مرکز 4'!B39+'مرکز 5'!B39+مرکز6!B39+مرکز7!B39+مرکز8!B39+مرکز9!B39+مرکز10!B39+مرکز11!B39+مرکز12!B39+مرکز13!B39+مرکز14!B39+مرکز15!B39+مرکز16!B39+'مرکز17)'!B39+مرکز18!B39+'مرک19)'!B39+مرکز20!B39+مرک21!B39+مرک22!B39+مرکز23!B39</f>
        <v>0</v>
      </c>
      <c r="C39" s="38">
        <f>'مرکز 1'!C39+'مرکز 2'!C39+'مرکز 3'!C39+'مرکز 4'!C39+'مرکز 5'!C39+مرکز6!C39+مرکز7!C39+مرکز8!C39+مرکز9!C39+مرکز10!C39+مرکز11!C39+مرکز12!C39+مرکز13!C39+مرکز14!C39+مرکز15!C39+مرکز16!C39+'مرکز17)'!C39+مرکز18!C39+'مرک19)'!C39+مرکز20!C39+مرک21!C39+مرک22!C39+مرکز23!C39</f>
        <v>0</v>
      </c>
      <c r="D39" s="38">
        <f>'مرکز 1'!D39+'مرکز 2'!D39+'مرکز 3'!D39+'مرکز 4'!D39+'مرکز 5'!D39+مرکز6!D39+مرکز7!D39+مرکز8!D39+مرکز9!D39+مرکز10!D39+مرکز11!D39+مرکز12!D39+مرکز13!D39+مرکز14!D39+مرکز15!D39+مرکز16!D39+'مرکز17)'!D39+مرکز18!D39+'مرک19)'!D39+مرکز20!D39+مرک21!D39+مرک22!D39+مرکز23!D39</f>
        <v>0</v>
      </c>
      <c r="E39" s="38">
        <f>'مرکز 1'!E39+'مرکز 2'!E39+'مرکز 3'!E39+'مرکز 4'!E39+'مرکز 5'!E39+مرکز6!E39+مرکز7!E39+مرکز8!E39+مرکز9!E39+مرکز10!E39+مرکز11!E39+مرکز12!E39+مرکز13!E39+مرکز14!E39+مرکز15!E39+مرکز16!E39+'مرکز17)'!E39+مرکز18!E39+'مرک19)'!E39+مرکز20!E39+مرک21!E39+مرک22!E39+مرکز23!E39</f>
        <v>0</v>
      </c>
      <c r="F39" s="38">
        <f>'مرکز 1'!F39+'مرکز 2'!F39+'مرکز 3'!F39+'مرکز 4'!F39+'مرکز 5'!F39+مرکز6!F39+مرکز7!F39+مرکز8!F39+مرکز9!F39+مرکز10!F39+مرکز11!F39+مرکز12!F39+مرکز13!F39+مرکز14!F39+مرکز15!F39+مرکز16!F39+'مرکز17)'!F39+مرکز18!F39+'مرک19)'!F39+مرکز20!F39+مرک21!F39+مرک22!F39+مرکز23!F39</f>
        <v>0</v>
      </c>
      <c r="G39" s="38">
        <f>'مرکز 1'!G39+'مرکز 2'!G39+'مرکز 3'!G39+'مرکز 4'!G39+'مرکز 5'!G39+مرکز6!G39+مرکز7!G39+مرکز8!G39+مرکز9!G39+مرکز10!G39+مرکز11!G39+مرکز12!G39+مرکز13!G39+مرکز14!G39+مرکز15!G39+مرکز16!G39+'مرکز17)'!G39+مرکز18!G39+'مرک19)'!G39+مرکز20!G39+مرک21!G39+مرک22!G39+مرکز23!G39</f>
        <v>0</v>
      </c>
      <c r="H39" s="38">
        <f>'مرکز 1'!H39+'مرکز 2'!H39+'مرکز 3'!H39+'مرکز 4'!H39+'مرکز 5'!H39+مرکز6!H39+مرکز7!H39+مرکز8!H39+مرکز9!H39+مرکز10!H39+مرکز11!H39+مرکز12!H39+مرکز13!H39+مرکز14!H39+مرکز15!H39+مرکز16!H39+'مرکز17)'!H39+مرکز18!H39+'مرک19)'!H39+مرکز20!H39+مرک21!H39+مرک22!H39+مرکز23!H39</f>
        <v>0</v>
      </c>
      <c r="I39" s="38">
        <f>'مرکز 1'!I39+'مرکز 2'!I39+'مرکز 3'!I39+'مرکز 4'!I39+'مرکز 5'!I39+مرکز6!I39+مرکز7!I39+مرکز8!I39+مرکز9!I39+مرکز10!I39+مرکز11!I39+مرکز12!I39+مرکز13!I39+مرکز14!I39+مرکز15!I39+مرکز16!I39+'مرکز17)'!I39+مرکز18!I39+'مرک19)'!I39+مرکز20!I39+مرک21!I39+مرک22!I39+مرکز23!I39</f>
        <v>0</v>
      </c>
      <c r="J39" s="38">
        <f>'مرکز 1'!J39+'مرکز 2'!J39+'مرکز 3'!J39+'مرکز 4'!J39+'مرکز 5'!J39+مرکز6!J39+مرکز7!J39+مرکز8!J39+مرکز9!J39+مرکز10!J39+مرکز11!J39+مرکز12!J39+مرکز13!J39+مرکز14!J39+مرکز15!J39+مرکز16!J39+'مرکز17)'!J39+مرکز18!J39+'مرک19)'!J39+مرکز20!J39+مرک21!J39+مرک22!J39+مرکز23!J39</f>
        <v>0</v>
      </c>
      <c r="K39" s="38">
        <f>'مرکز 1'!K39+'مرکز 2'!K39+'مرکز 3'!K39+'مرکز 4'!K39+'مرکز 5'!K39+مرکز6!K39+مرکز7!K39+مرکز8!K39+مرکز9!K39+مرکز10!K39+مرکز11!K39+مرکز12!K39+مرکز13!K39+مرکز14!K39+مرکز15!K39+مرکز16!K39+'مرکز17)'!K39+مرکز18!K39+'مرک19)'!K39+مرکز20!K39+مرک21!K39+مرک22!K39+مرکز23!K39</f>
        <v>0</v>
      </c>
      <c r="L39" s="38">
        <f>'مرکز 1'!L39+'مرکز 2'!L39+'مرکز 3'!L39+'مرکز 4'!L39+'مرکز 5'!L39+مرکز6!L39+مرکز7!L39+مرکز8!L39+مرکز9!L39+مرکز10!L39+مرکز11!L39+مرکز12!L39+مرکز13!L39+مرکز14!L39+مرکز15!L39+مرکز16!L39+'مرکز17)'!L39+مرکز18!L39+'مرک19)'!L39+مرکز20!L39+مرک21!L39+مرک22!L39+مرکز23!L39</f>
        <v>0</v>
      </c>
      <c r="M39" s="38">
        <f>'مرکز 1'!M39+'مرکز 2'!M39+'مرکز 3'!M39+'مرکز 4'!M39+'مرکز 5'!M39+مرکز6!M39+مرکز7!M39+مرکز8!M39+مرکز9!M39+مرکز10!M39+مرکز11!M39+مرکز12!M39+مرکز13!M39+مرکز14!M39+مرکز15!M39+مرکز16!M39+'مرکز17)'!M39+مرکز18!M39+'مرک19)'!M39+مرکز20!M39+مرک21!M39+مرک22!M39+مرکز23!M39</f>
        <v>0</v>
      </c>
      <c r="N39" s="38">
        <f>'مرکز 1'!N39+'مرکز 2'!N39+'مرکز 3'!N39+'مرکز 4'!N39+'مرکز 5'!N39+مرکز6!N39+مرکز7!N39+مرکز8!N39+مرکز9!N39+مرکز10!N39+مرکز11!N39+مرکز12!N39+مرکز13!N39+مرکز14!N39+مرکز15!N39+مرکز16!N39+'مرکز17)'!N39+مرکز18!N39+'مرک19)'!N39+مرکز20!N39+مرک21!N39+مرک22!N39+مرکز23!N39</f>
        <v>0</v>
      </c>
      <c r="O39" s="38">
        <f>'مرکز 1'!O39+'مرکز 2'!O39+'مرکز 3'!O39+'مرکز 4'!O39+'مرکز 5'!O39+مرکز6!O39+مرکز7!O39+مرکز8!O39+مرکز9!O39+مرکز10!O39+مرکز11!O39+مرکز12!O39+مرکز13!O39+مرکز14!O39+مرکز15!O39+مرکز16!O39+'مرکز17)'!O39+مرکز18!O39+'مرک19)'!O39+مرکز20!O39+مرک21!O39+مرک22!O39+مرکز23!O39</f>
        <v>0</v>
      </c>
      <c r="P39" s="38">
        <f>'مرکز 1'!P39+'مرکز 2'!P39+'مرکز 3'!P39+'مرکز 4'!P39+'مرکز 5'!P39+مرکز6!P39+مرکز7!P39+مرکز8!P39+مرکز9!P39+مرکز10!P39+مرکز11!P39+مرکز12!P39+مرکز13!P39+مرکز14!P39+مرکز15!P39+مرکز16!P39+'مرکز17)'!P39+مرکز18!P39+'مرک19)'!P39+مرکز20!P39+مرک21!P39+مرک22!P39+مرکز23!P39</f>
        <v>0</v>
      </c>
      <c r="Q39" s="38">
        <f>'مرکز 1'!Q39+'مرکز 2'!Q39+'مرکز 3'!Q39+'مرکز 4'!Q39+'مرکز 5'!Q39+مرکز6!Q39+مرکز7!Q39+مرکز8!Q39+مرکز9!Q39+مرکز10!Q39+مرکز11!Q39+مرکز12!Q39+مرکز13!Q39+مرکز14!Q39+مرکز15!Q39+مرکز16!Q39+'مرکز17)'!Q39+مرکز18!Q39+'مرک19)'!Q39+مرکز20!Q39+مرک21!Q39+مرک22!Q39+مرکز23!Q39</f>
        <v>0</v>
      </c>
      <c r="R39" s="38">
        <f>'مرکز 1'!R39+'مرکز 2'!R39+'مرکز 3'!R39+'مرکز 4'!R39+'مرکز 5'!R39+مرکز6!R39+مرکز7!R39+مرکز8!R39+مرکز9!R39+مرکز10!R39+مرکز11!R39+مرکز12!R39+مرکز13!R39+مرکز14!R39+مرکز15!R39+مرکز16!R39+'مرکز17)'!R39+مرکز18!R39+'مرک19)'!R39+مرکز20!R39+مرک21!R39+مرک22!R39+مرکز23!R39</f>
        <v>0</v>
      </c>
      <c r="S39" s="38">
        <f>'مرکز 1'!S39+'مرکز 2'!S39+'مرکز 3'!S39+'مرکز 4'!S39+'مرکز 5'!S39+مرکز6!S39+مرکز7!S39+مرکز8!S39+مرکز9!S39+مرکز10!S39+مرکز11!S39+مرکز12!S39+مرکز13!S39+مرکز14!S39+مرکز15!S39+مرکز16!S39+'مرکز17)'!S39+مرکز18!S39+'مرک19)'!S39+مرکز20!S39+مرک21!S39+مرک22!S39+مرکز23!S39</f>
        <v>0</v>
      </c>
      <c r="T39" s="38">
        <f>'مرکز 1'!T39+'مرکز 2'!T39+'مرکز 3'!T39+'مرکز 4'!T39+'مرکز 5'!T39+مرکز6!T39+مرکز7!T39+مرکز8!T39+مرکز9!T39+مرکز10!T39+مرکز11!T39+مرکز12!T39+مرکز13!T39+مرکز14!T39+مرکز15!T39+مرکز16!T39+'مرکز17)'!T39+مرکز18!T39+'مرک19)'!T39+مرکز20!T39+مرک21!T39+مرک22!T39+مرکز23!T39</f>
        <v>0</v>
      </c>
      <c r="U39" s="38">
        <f>'مرکز 1'!U39+'مرکز 2'!U39+'مرکز 3'!U39+'مرکز 4'!U39+'مرکز 5'!U39+مرکز6!U39+مرکز7!U39+مرکز8!U39+مرکز9!U39+مرکز10!U39+مرکز11!U39+مرکز12!U39+مرکز13!U39+مرکز14!U39+مرکز15!U39+مرکز16!U39+'مرکز17)'!U39+مرکز18!U39+'مرک19)'!U39+مرکز20!U39+مرک21!U39+مرک22!U39+مرکز23!U39</f>
        <v>0</v>
      </c>
      <c r="V39" s="38">
        <f>'مرکز 1'!V39+'مرکز 2'!V39+'مرکز 3'!V39+'مرکز 4'!V39+'مرکز 5'!V39+مرکز6!V39+مرکز7!V39+مرکز8!V39+مرکز9!V39+مرکز10!V39+مرکز11!V39+مرکز12!V39+مرکز13!V39+مرکز14!V39+مرکز15!V39+مرکز16!V39+'مرکز17)'!V39+مرکز18!V39+'مرک19)'!V39+مرکز20!V39+مرک21!V39+مرک22!V39+مرکز23!V39</f>
        <v>0</v>
      </c>
      <c r="W39" s="38">
        <f>'مرکز 1'!W39+'مرکز 2'!W39+'مرکز 3'!W39+'مرکز 4'!W39+'مرکز 5'!W39+مرکز6!W39+مرکز7!W39+مرکز8!W39+مرکز9!W39+مرکز10!W39+مرکز11!W39+مرکز12!W39+مرکز13!W39+مرکز14!W39+مرکز15!W39+مرکز16!W39+'مرکز17)'!W39+مرکز18!W39+'مرک19)'!W39+مرکز20!W39+مرک21!W39+مرک22!W39+مرکز23!W39</f>
        <v>0</v>
      </c>
      <c r="X39" s="38">
        <f>'مرکز 1'!X39+'مرکز 2'!X39+'مرکز 3'!X39+'مرکز 4'!X39+'مرکز 5'!X39+مرکز6!X39+مرکز7!X39+مرکز8!X39+مرکز9!X39+مرکز10!X39+مرکز11!X39+مرکز12!X39+مرکز13!X39+مرکز14!X39+مرکز15!X39+مرکز16!X39+'مرکز17)'!X39+مرکز18!X39+'مرک19)'!X39+مرکز20!X39+مرک21!X39+مرک22!X39+مرکز23!X39</f>
        <v>0</v>
      </c>
      <c r="Y39" s="38">
        <f>'مرکز 1'!Y39+'مرکز 2'!Y39+'مرکز 3'!Y39+'مرکز 4'!Y39+'مرکز 5'!Y39+مرکز6!Y39+مرکز7!Y39+مرکز8!Y39+مرکز9!Y39+مرکز10!Y39+مرکز11!Y39+مرکز12!Y39+مرکز13!Y39+مرکز14!Y39+مرکز15!Y39+مرکز16!Y39+'مرکز17)'!Y39+مرکز18!Y39+'مرک19)'!Y39+مرکز20!Y39+مرک21!Y39+مرک22!Y39+مرکز23!Y39</f>
        <v>0</v>
      </c>
      <c r="Z39" s="38">
        <f>'مرکز 1'!Z39+'مرکز 2'!Z39+'مرکز 3'!Z39+'مرکز 4'!Z39+'مرکز 5'!Z39+مرکز6!Z39+مرکز7!Z39+مرکز8!Z39+مرکز9!Z39+مرکز10!Z39+مرکز11!Z39+مرکز12!Z39+مرکز13!Z39+مرکز14!Z39+مرکز15!Z39+مرکز16!Z39+'مرکز17)'!Z39+مرکز18!Z39+'مرک19)'!Z39+مرکز20!Z39+مرک21!Z39+مرک22!Z39+مرکز23!Z39</f>
        <v>0</v>
      </c>
      <c r="AA39" s="38">
        <f>'مرکز 1'!AA39+'مرکز 2'!AA39+'مرکز 3'!AA39+'مرکز 4'!AA39+'مرکز 5'!AA39+مرکز6!AA39+مرکز7!AA39+مرکز8!AA39+مرکز9!AA39+مرکز10!AA39+مرکز11!AA39+مرکز12!AA39+مرکز13!AA39+مرکز14!AA39+مرکز15!AA39+مرکز16!AA39+'مرکز17)'!AA39+مرکز18!AA39+'مرک19)'!AA39+مرکز20!AA39+مرک21!AA39+مرک22!AA39+مرکز23!AA39</f>
        <v>0</v>
      </c>
      <c r="AB39" s="38">
        <f>'مرکز 1'!AB39+'مرکز 2'!AB39+'مرکز 3'!AB39+'مرکز 4'!AB39+'مرکز 5'!AB39+مرکز6!AB39+مرکز7!AB39+مرکز8!AB39+مرکز9!AB39+مرکز10!AB39+مرکز11!AB39+مرکز12!AB39+مرکز13!AB39+مرکز14!AB39+مرکز15!AB39+مرکز16!AB39+'مرکز17)'!AB39+مرکز18!AB39+'مرک19)'!AB39+مرکز20!AB39+مرک21!AB39+مرک22!AB39+مرکز23!AB39</f>
        <v>0</v>
      </c>
      <c r="AC39" s="86"/>
      <c r="AD39" s="86"/>
      <c r="AE39" s="86"/>
      <c r="AF39" s="86"/>
      <c r="AG39" s="86"/>
      <c r="AH39" s="86"/>
      <c r="AI39" s="86"/>
    </row>
    <row r="40" spans="1:35" ht="16.5" thickBot="1">
      <c r="A40" s="86"/>
      <c r="B40" s="86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</row>
    <row r="41" spans="1:35" ht="16.5" thickBot="1">
      <c r="A41" s="281" t="s">
        <v>53</v>
      </c>
      <c r="B41" s="282"/>
      <c r="C41" s="282"/>
      <c r="D41" s="282"/>
      <c r="E41" s="283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</row>
    <row r="42" spans="1:35" ht="31.15" customHeight="1">
      <c r="A42" s="3" t="s">
        <v>54</v>
      </c>
      <c r="B42" s="194" t="s">
        <v>55</v>
      </c>
      <c r="C42" s="196"/>
      <c r="D42" s="194" t="s">
        <v>56</v>
      </c>
      <c r="E42" s="196"/>
      <c r="F42" s="194" t="s">
        <v>57</v>
      </c>
      <c r="G42" s="196"/>
      <c r="H42" s="194" t="s">
        <v>58</v>
      </c>
      <c r="I42" s="196"/>
      <c r="J42" s="194" t="s">
        <v>59</v>
      </c>
      <c r="K42" s="196"/>
      <c r="L42" s="194" t="s">
        <v>60</v>
      </c>
      <c r="M42" s="196"/>
      <c r="N42" s="194" t="s">
        <v>61</v>
      </c>
      <c r="O42" s="196"/>
      <c r="P42" s="194" t="s">
        <v>62</v>
      </c>
      <c r="Q42" s="196"/>
      <c r="R42" s="194" t="s">
        <v>63</v>
      </c>
      <c r="S42" s="195"/>
      <c r="T42" s="196"/>
      <c r="U42" s="194" t="s">
        <v>64</v>
      </c>
      <c r="V42" s="196"/>
      <c r="W42" s="194" t="s">
        <v>65</v>
      </c>
      <c r="X42" s="196"/>
      <c r="Y42" s="194" t="s">
        <v>66</v>
      </c>
      <c r="Z42" s="199"/>
      <c r="AA42" s="141"/>
      <c r="AB42" s="169" t="s">
        <v>53</v>
      </c>
      <c r="AC42" s="169"/>
      <c r="AD42" s="141"/>
      <c r="AE42" s="170" t="s">
        <v>280</v>
      </c>
      <c r="AF42" s="170"/>
      <c r="AG42" s="141"/>
      <c r="AH42" s="171" t="s">
        <v>281</v>
      </c>
      <c r="AI42" s="171"/>
    </row>
    <row r="43" spans="1:35" ht="31.5">
      <c r="A43" s="20" t="s">
        <v>2</v>
      </c>
      <c r="B43" s="17" t="s">
        <v>67</v>
      </c>
      <c r="C43" s="17" t="s">
        <v>6</v>
      </c>
      <c r="D43" s="17" t="s">
        <v>67</v>
      </c>
      <c r="E43" s="17" t="s">
        <v>6</v>
      </c>
      <c r="F43" s="17" t="s">
        <v>67</v>
      </c>
      <c r="G43" s="17" t="s">
        <v>6</v>
      </c>
      <c r="H43" s="17" t="s">
        <v>67</v>
      </c>
      <c r="I43" s="17" t="s">
        <v>6</v>
      </c>
      <c r="J43" s="17" t="s">
        <v>67</v>
      </c>
      <c r="K43" s="17" t="s">
        <v>6</v>
      </c>
      <c r="L43" s="17" t="s">
        <v>67</v>
      </c>
      <c r="M43" s="17" t="s">
        <v>6</v>
      </c>
      <c r="N43" s="17" t="s">
        <v>67</v>
      </c>
      <c r="O43" s="17" t="s">
        <v>6</v>
      </c>
      <c r="P43" s="17" t="s">
        <v>67</v>
      </c>
      <c r="Q43" s="17" t="s">
        <v>6</v>
      </c>
      <c r="R43" s="17" t="s">
        <v>67</v>
      </c>
      <c r="S43" s="211" t="s">
        <v>6</v>
      </c>
      <c r="T43" s="212"/>
      <c r="U43" s="17" t="s">
        <v>67</v>
      </c>
      <c r="V43" s="17" t="s">
        <v>6</v>
      </c>
      <c r="W43" s="17" t="s">
        <v>67</v>
      </c>
      <c r="X43" s="17" t="s">
        <v>6</v>
      </c>
      <c r="Y43" s="17" t="s">
        <v>67</v>
      </c>
      <c r="Z43" s="18" t="s">
        <v>6</v>
      </c>
      <c r="AA43" s="141"/>
      <c r="AB43" s="17" t="s">
        <v>67</v>
      </c>
      <c r="AC43" s="17" t="s">
        <v>6</v>
      </c>
      <c r="AD43" s="141"/>
      <c r="AE43" s="17" t="s">
        <v>67</v>
      </c>
      <c r="AF43" s="17" t="s">
        <v>6</v>
      </c>
      <c r="AG43" s="141"/>
      <c r="AH43" s="17" t="s">
        <v>67</v>
      </c>
      <c r="AI43" s="17" t="s">
        <v>6</v>
      </c>
    </row>
    <row r="44" spans="1:35" ht="30" customHeight="1">
      <c r="A44" s="21" t="s">
        <v>68</v>
      </c>
      <c r="B44" s="21">
        <f>'مرکز 1'!B44+'مرکز 2'!B44+'مرکز 3'!B44+'مرکز 4'!B44+'مرکز 5'!B44+مرکز6!B44+مرکز7!B44+مرکز8!B44+مرکز9!B44+مرکز10!B44+مرکز11!B44+مرکز12!B44+مرکز13!B44+مرکز14!B44+مرکز15!B44+مرکز16!B44+'مرکز17)'!B44+مرکز18!B44+'مرک19)'!B44+مرکز20!B44+مرک21!B44+مرک22!B44+مرکز23!B44</f>
        <v>0</v>
      </c>
      <c r="C44" s="21">
        <f>'مرکز 1'!C44+'مرکز 2'!C44+'مرکز 3'!C44+'مرکز 4'!C44+'مرکز 5'!C44+مرکز6!C44+مرکز7!C44+مرکز8!C44+مرکز9!C44+مرکز10!C44+مرکز11!C44+مرکز12!C44+مرکز13!C44+مرکز14!C44+مرکز15!C44+مرکز16!C44+'مرکز17)'!C44+مرکز18!C44+'مرک19)'!C44+مرکز20!C44+مرک21!C44+مرک22!C44+مرکز23!C44</f>
        <v>0</v>
      </c>
      <c r="D44" s="21">
        <f>'مرکز 1'!D44+'مرکز 2'!D44+'مرکز 3'!D44+'مرکز 4'!D44+'مرکز 5'!D44+مرکز6!D44+مرکز7!D44+مرکز8!D44+مرکز9!D44+مرکز10!D44+مرکز11!D44+مرکز12!D44+مرکز13!D44+مرکز14!D44+مرکز15!D44+مرکز16!D44+'مرکز17)'!D44+مرکز18!D44+'مرک19)'!D44+مرکز20!D44+مرک21!D44+مرک22!D44+مرکز23!D44</f>
        <v>0</v>
      </c>
      <c r="E44" s="21">
        <f>'مرکز 1'!E44+'مرکز 2'!E44+'مرکز 3'!E44+'مرکز 4'!E44+'مرکز 5'!E44+مرکز6!E44+مرکز7!E44+مرکز8!E44+مرکز9!E44+مرکز10!E44+مرکز11!E44+مرکز12!E44+مرکز13!E44+مرکز14!E44+مرکز15!E44+مرکز16!E44+'مرکز17)'!E44+مرکز18!E44+'مرک19)'!E44+مرکز20!E44+مرک21!E44+مرک22!E44+مرکز23!E44</f>
        <v>0</v>
      </c>
      <c r="F44" s="21">
        <f>'مرکز 1'!F44+'مرکز 2'!F44+'مرکز 3'!F44+'مرکز 4'!F44+'مرکز 5'!F44+مرکز6!F44+مرکز7!F44+مرکز8!F44+مرکز9!F44+مرکز10!F44+مرکز11!F44+مرکز12!F44+مرکز13!F44+مرکز14!F44+مرکز15!F44+مرکز16!F44+'مرکز17)'!F44+مرکز18!F44+'مرک19)'!F44+مرکز20!F44+مرک21!F44+مرک22!F44+مرکز23!F44</f>
        <v>0</v>
      </c>
      <c r="G44" s="21">
        <f>'مرکز 1'!G44+'مرکز 2'!G44+'مرکز 3'!G44+'مرکز 4'!G44+'مرکز 5'!G44+مرکز6!G44+مرکز7!G44+مرکز8!G44+مرکز9!G44+مرکز10!G44+مرکز11!G44+مرکز12!G44+مرکز13!G44+مرکز14!G44+مرکز15!G44+مرکز16!G44+'مرکز17)'!G44+مرکز18!G44+'مرک19)'!G44+مرکز20!G44+مرک21!G44+مرک22!G44+مرکز23!G44</f>
        <v>0</v>
      </c>
      <c r="H44" s="21">
        <f>'مرکز 1'!H44+'مرکز 2'!H44+'مرکز 3'!H44+'مرکز 4'!H44+'مرکز 5'!H44+مرکز6!H44+مرکز7!H44+مرکز8!H44+مرکز9!H44+مرکز10!H44+مرکز11!H44+مرکز12!H44+مرکز13!H44+مرکز14!H44+مرکز15!H44+مرکز16!H44+'مرکز17)'!H44+مرکز18!H44+'مرک19)'!H44+مرکز20!H44+مرک21!H44+مرک22!H44+مرکز23!H44</f>
        <v>0</v>
      </c>
      <c r="I44" s="21">
        <f>'مرکز 1'!I44+'مرکز 2'!I44+'مرکز 3'!I44+'مرکز 4'!I44+'مرکز 5'!I44+مرکز6!I44+مرکز7!I44+مرکز8!I44+مرکز9!I44+مرکز10!I44+مرکز11!I44+مرکز12!I44+مرکز13!I44+مرکز14!I44+مرکز15!I44+مرکز16!I44+'مرکز17)'!I44+مرکز18!I44+'مرک19)'!I44+مرکز20!I44+مرک21!I44+مرک22!I44+مرکز23!I44</f>
        <v>0</v>
      </c>
      <c r="J44" s="21">
        <f>'مرکز 1'!J44+'مرکز 2'!J44+'مرکز 3'!J44+'مرکز 4'!J44+'مرکز 5'!J44+مرکز6!J44+مرکز7!J44+مرکز8!J44+مرکز9!J44+مرکز10!J44+مرکز11!J44+مرکز12!J44+مرکز13!J44+مرکز14!J44+مرکز15!J44+مرکز16!J44+'مرکز17)'!J44+مرکز18!J44+'مرک19)'!J44+مرکز20!J44+مرک21!J44+مرک22!J44+مرکز23!J44</f>
        <v>0</v>
      </c>
      <c r="K44" s="21">
        <f>'مرکز 1'!K44+'مرکز 2'!K44+'مرکز 3'!K44+'مرکز 4'!K44+'مرکز 5'!K44+مرکز6!K44+مرکز7!K44+مرکز8!K44+مرکز9!K44+مرکز10!K44+مرکز11!K44+مرکز12!K44+مرکز13!K44+مرکز14!K44+مرکز15!K44+مرکز16!K44+'مرکز17)'!K44+مرکز18!K44+'مرک19)'!K44+مرکز20!K44+مرک21!K44+مرک22!K44+مرکز23!K44</f>
        <v>0</v>
      </c>
      <c r="L44" s="21">
        <f>'مرکز 1'!L44+'مرکز 2'!L44+'مرکز 3'!L44+'مرکز 4'!L44+'مرکز 5'!L44+مرکز6!L44+مرکز7!L44+مرکز8!L44+مرکز9!L44+مرکز10!L44+مرکز11!L44+مرکز12!L44+مرکز13!L44+مرکز14!L44+مرکز15!L44+مرکز16!L44+'مرکز17)'!L44+مرکز18!L44+'مرک19)'!L44+مرکز20!L44+مرک21!L44+مرک22!L44+مرکز23!L44</f>
        <v>0</v>
      </c>
      <c r="M44" s="21">
        <f>'مرکز 1'!M44+'مرکز 2'!M44+'مرکز 3'!M44+'مرکز 4'!M44+'مرکز 5'!M44+مرکز6!M44+مرکز7!M44+مرکز8!M44+مرکز9!M44+مرکز10!M44+مرکز11!M44+مرکز12!M44+مرکز13!M44+مرکز14!M44+مرکز15!M44+مرکز16!M44+'مرکز17)'!M44+مرکز18!M44+'مرک19)'!M44+مرکز20!M44+مرک21!M44+مرک22!M44+مرکز23!M44</f>
        <v>0</v>
      </c>
      <c r="N44" s="21">
        <f>'مرکز 1'!N44+'مرکز 2'!N44+'مرکز 3'!N44+'مرکز 4'!N44+'مرکز 5'!N44+مرکز6!N44+مرکز7!N44+مرکز8!N44+مرکز9!N44+مرکز10!N44+مرکز11!N44+مرکز12!N44+مرکز13!N44+مرکز14!N44+مرکز15!N44+مرکز16!N44+'مرکز17)'!N44+مرکز18!N44+'مرک19)'!N44+مرکز20!N44+مرک21!N44+مرک22!N44+مرکز23!N44</f>
        <v>0</v>
      </c>
      <c r="O44" s="21">
        <f>'مرکز 1'!O44+'مرکز 2'!O44+'مرکز 3'!O44+'مرکز 4'!O44+'مرکز 5'!O44+مرکز6!O44+مرکز7!O44+مرکز8!O44+مرکز9!O44+مرکز10!O44+مرکز11!O44+مرکز12!O44+مرکز13!O44+مرکز14!O44+مرکز15!O44+مرکز16!O44+'مرکز17)'!O44+مرکز18!O44+'مرک19)'!O44+مرکز20!O44+مرک21!O44+مرک22!O44+مرکز23!O44</f>
        <v>0</v>
      </c>
      <c r="P44" s="21">
        <f>'مرکز 1'!P44+'مرکز 2'!P44+'مرکز 3'!P44+'مرکز 4'!P44+'مرکز 5'!P44+مرکز6!P44+مرکز7!P44+مرکز8!P44+مرکز9!P44+مرکز10!P44+مرکز11!P44+مرکز12!P44+مرکز13!P44+مرکز14!P44+مرکز15!P44+مرکز16!P44+'مرکز17)'!P44+مرکز18!P44+'مرک19)'!P44+مرکز20!P44+مرک21!P44+مرک22!P44+مرکز23!P44</f>
        <v>0</v>
      </c>
      <c r="Q44" s="21">
        <f>'مرکز 1'!Q44+'مرکز 2'!Q44+'مرکز 3'!Q44+'مرکز 4'!Q44+'مرکز 5'!Q44+مرکز6!Q44+مرکز7!Q44+مرکز8!Q44+مرکز9!Q44+مرکز10!Q44+مرکز11!Q44+مرکز12!Q44+مرکز13!Q44+مرکز14!Q44+مرکز15!Q44+مرکز16!Q44+'مرکز17)'!Q44+مرکز18!Q44+'مرک19)'!Q44+مرکز20!Q44+مرک21!Q44+مرک22!Q44+مرکز23!Q44</f>
        <v>0</v>
      </c>
      <c r="R44" s="21">
        <f>'مرکز 1'!R44+'مرکز 2'!R44+'مرکز 3'!R44+'مرکز 4'!R44+'مرکز 5'!R44+مرکز6!R44+مرکز7!R44+مرکز8!R44+مرکز9!R44+مرکز10!R44+مرکز11!R44+مرکز12!R44+مرکز13!R44+مرکز14!R44+مرکز15!R44+مرکز16!R44+'مرکز17)'!R44+مرکز18!R44+'مرک19)'!R44+مرکز20!R44+مرک21!R44+مرک22!R44+مرکز23!R44</f>
        <v>0</v>
      </c>
      <c r="S44" s="288">
        <f>'مرکز 1'!S44+'مرکز 2'!S44+'مرکز 3'!S44+'مرکز 4'!S44+'مرکز 5'!S44+مرکز6!S44+مرکز7!S44+مرکز8!S44+مرکز9!S44+مرکز10!S44+مرکز11!S44+مرکز12!S44+مرکز13!S44+مرکز14!S44+مرکز15!S44+مرکز16!S44+'مرکز17)'!S44+مرکز18!S44+'مرک19)'!S44+مرکز20!S44+مرک21!S44+مرک22!S44+مرکز23!S44</f>
        <v>0</v>
      </c>
      <c r="T44" s="289"/>
      <c r="U44" s="21">
        <f>'مرکز 1'!U44+'مرکز 2'!U44+'مرکز 3'!U44+'مرکز 4'!U44+'مرکز 5'!U44+مرکز6!U44+مرکز7!U44+مرکز8!U44+مرکز9!U44+مرکز10!U44+مرکز11!U44+مرکز12!U44+مرکز13!U44+مرکز14!U44+مرکز15!U44+مرکز16!U44+'مرکز17)'!U44+مرکز18!U44+'مرک19)'!U44+مرکز20!U44+مرک21!U44+مرک22!U44+مرکز23!U44</f>
        <v>0</v>
      </c>
      <c r="V44" s="21">
        <f>'مرکز 1'!V44+'مرکز 2'!V44+'مرکز 3'!V44+'مرکز 4'!V44+'مرکز 5'!V44+مرکز6!V44+مرکز7!V44+مرکز8!V44+مرکز9!V44+مرکز10!V44+مرکز11!V44+مرکز12!V44+مرکز13!V44+مرکز14!V44+مرکز15!V44+مرکز16!V44+'مرکز17)'!V44+مرکز18!V44+'مرک19)'!V44+مرکز20!V44+مرک21!V44+مرک22!V44+مرکز23!V44</f>
        <v>0</v>
      </c>
      <c r="W44" s="21">
        <f>'مرکز 1'!W44+'مرکز 2'!W44+'مرکز 3'!W44+'مرکز 4'!W44+'مرکز 5'!W44+مرکز6!W44+مرکز7!W44+مرکز8!W44+مرکز9!W44+مرکز10!W44+مرکز11!W44+مرکز12!W44+مرکز13!W44+مرکز14!W44+مرکز15!W44+مرکز16!W44+'مرکز17)'!W44+مرکز18!W44+'مرک19)'!W44+مرکز20!W44+مرک21!W44+مرک22!W44+مرکز23!W44</f>
        <v>0</v>
      </c>
      <c r="X44" s="21">
        <f>'مرکز 1'!X44+'مرکز 2'!X44+'مرکز 3'!X44+'مرکز 4'!X44+'مرکز 5'!X44+مرکز6!X44+مرکز7!X44+مرکز8!X44+مرکز9!X44+مرکز10!X44+مرکز11!X44+مرکز12!X44+مرکز13!X44+مرکز14!X44+مرکز15!X44+مرکز16!X44+'مرکز17)'!X44+مرکز18!X44+'مرک19)'!X44+مرکز20!X44+مرک21!X44+مرک22!X44+مرکز23!X44</f>
        <v>0</v>
      </c>
      <c r="Y44" s="21">
        <f>'مرکز 1'!Y44+'مرکز 2'!Y44+'مرکز 3'!Y44+'مرکز 4'!Y44+'مرکز 5'!Y44+مرکز6!Y44+مرکز7!Y44+مرکز8!Y44+مرکز9!Y44+مرکز10!Y44+مرکز11!Y44+مرکز12!Y44+مرکز13!Y44+مرکز14!Y44+مرکز15!Y44+مرکز16!Y44+'مرکز17)'!Y44+مرکز18!Y44+'مرک19)'!Y44+مرکز20!Y44+مرک21!Y44+مرک22!Y44+مرکز23!Y44</f>
        <v>0</v>
      </c>
      <c r="Z44" s="21">
        <f>'مرکز 1'!Z44+'مرکز 2'!Z44+'مرکز 3'!Z44+'مرکز 4'!Z44+'مرکز 5'!Z44+مرکز6!Z44+مرکز7!Z44+مرکز8!Z44+مرکز9!Z44+مرکز10!Z44+مرکز11!Z44+مرکز12!Z44+مرکز13!Z44+مرکز14!Z44+مرکز15!Z44+مرکز16!Z44+'مرکز17)'!Z44+مرکز18!Z44+'مرک19)'!Z44+مرکز20!Z44+مرک21!Z44+مرک22!Z44+مرکز23!Z44</f>
        <v>0</v>
      </c>
      <c r="AA44" s="21" t="s">
        <v>68</v>
      </c>
      <c r="AB44" s="56">
        <f>U44+W44+Y44+R44+P44+N44+L44+J44+H44+F44+D44+B44</f>
        <v>0</v>
      </c>
      <c r="AC44" s="56">
        <f>V44+X44+Z44+S44+Q44+O44+M44+K44+I44+G44+E44+C44</f>
        <v>0</v>
      </c>
      <c r="AD44" s="141"/>
      <c r="AE44" s="62">
        <f>D38+E38</f>
        <v>0</v>
      </c>
      <c r="AF44" s="62">
        <f>D39+E39</f>
        <v>0</v>
      </c>
      <c r="AG44" s="141"/>
      <c r="AH44" s="62">
        <f>AB44-AE44</f>
        <v>0</v>
      </c>
      <c r="AI44" s="62">
        <f t="shared" ref="AI44:AI47" si="5">AC44-AF44</f>
        <v>0</v>
      </c>
    </row>
    <row r="45" spans="1:35" ht="36" customHeight="1">
      <c r="A45" s="58" t="s">
        <v>69</v>
      </c>
      <c r="B45" s="58">
        <f>'مرکز 1'!B45+'مرکز 2'!B45+'مرکز 3'!B45+'مرکز 4'!B45+'مرکز 5'!B45+مرکز6!B45+مرکز7!B45+مرکز8!B45+مرکز9!B45+مرکز10!B45+مرکز11!B45+مرکز12!B45+مرکز13!B45+مرکز14!B45+مرکز15!B45+مرکز16!B45+'مرکز17)'!B45+مرکز18!B45+'مرک19)'!B45+مرکز20!B45+مرک21!B45+مرک22!B45+مرکز23!B45</f>
        <v>0</v>
      </c>
      <c r="C45" s="58">
        <f>'مرکز 1'!C45+'مرکز 2'!C45+'مرکز 3'!C45+'مرکز 4'!C45+'مرکز 5'!C45+مرکز6!C45+مرکز7!C45+مرکز8!C45+مرکز9!C45+مرکز10!C45+مرکز11!C45+مرکز12!C45+مرکز13!C45+مرکز14!C45+مرکز15!C45+مرکز16!C45+'مرکز17)'!C45+مرکز18!C45+'مرک19)'!C45+مرکز20!C45+مرک21!C45+مرک22!C45+مرکز23!C45</f>
        <v>0</v>
      </c>
      <c r="D45" s="58">
        <f>'مرکز 1'!D45+'مرکز 2'!D45+'مرکز 3'!D45+'مرکز 4'!D45+'مرکز 5'!D45+مرکز6!D45+مرکز7!D45+مرکز8!D45+مرکز9!D45+مرکز10!D45+مرکز11!D45+مرکز12!D45+مرکز13!D45+مرکز14!D45+مرکز15!D45+مرکز16!D45+'مرکز17)'!D45+مرکز18!D45+'مرک19)'!D45+مرکز20!D45+مرک21!D45+مرک22!D45+مرکز23!D45</f>
        <v>0</v>
      </c>
      <c r="E45" s="58">
        <f>'مرکز 1'!E45+'مرکز 2'!E45+'مرکز 3'!E45+'مرکز 4'!E45+'مرکز 5'!E45+مرکز6!E45+مرکز7!E45+مرکز8!E45+مرکز9!E45+مرکز10!E45+مرکز11!E45+مرکز12!E45+مرکز13!E45+مرکز14!E45+مرکز15!E45+مرکز16!E45+'مرکز17)'!E45+مرکز18!E45+'مرک19)'!E45+مرکز20!E45+مرک21!E45+مرک22!E45+مرکز23!E45</f>
        <v>0</v>
      </c>
      <c r="F45" s="58">
        <f>'مرکز 1'!F45+'مرکز 2'!F45+'مرکز 3'!F45+'مرکز 4'!F45+'مرکز 5'!F45+مرکز6!F45+مرکز7!F45+مرکز8!F45+مرکز9!F45+مرکز10!F45+مرکز11!F45+مرکز12!F45+مرکز13!F45+مرکز14!F45+مرکز15!F45+مرکز16!F45+'مرکز17)'!F45+مرکز18!F45+'مرک19)'!F45+مرکز20!F45+مرک21!F45+مرک22!F45+مرکز23!F45</f>
        <v>0</v>
      </c>
      <c r="G45" s="58">
        <f>'مرکز 1'!G45+'مرکز 2'!G45+'مرکز 3'!G45+'مرکز 4'!G45+'مرکز 5'!G45+مرکز6!G45+مرکز7!G45+مرکز8!G45+مرکز9!G45+مرکز10!G45+مرکز11!G45+مرکز12!G45+مرکز13!G45+مرکز14!G45+مرکز15!G45+مرکز16!G45+'مرکز17)'!G45+مرکز18!G45+'مرک19)'!G45+مرکز20!G45+مرک21!G45+مرک22!G45+مرکز23!G45</f>
        <v>0</v>
      </c>
      <c r="H45" s="58">
        <f>'مرکز 1'!H45+'مرکز 2'!H45+'مرکز 3'!H45+'مرکز 4'!H45+'مرکز 5'!H45+مرکز6!H45+مرکز7!H45+مرکز8!H45+مرکز9!H45+مرکز10!H45+مرکز11!H45+مرکز12!H45+مرکز13!H45+مرکز14!H45+مرکز15!H45+مرکز16!H45+'مرکز17)'!H45+مرکز18!H45+'مرک19)'!H45+مرکز20!H45+مرک21!H45+مرک22!H45+مرکز23!H45</f>
        <v>0</v>
      </c>
      <c r="I45" s="58">
        <f>'مرکز 1'!I45+'مرکز 2'!I45+'مرکز 3'!I45+'مرکز 4'!I45+'مرکز 5'!I45+مرکز6!I45+مرکز7!I45+مرکز8!I45+مرکز9!I45+مرکز10!I45+مرکز11!I45+مرکز12!I45+مرکز13!I45+مرکز14!I45+مرکز15!I45+مرکز16!I45+'مرکز17)'!I45+مرکز18!I45+'مرک19)'!I45+مرکز20!I45+مرک21!I45+مرک22!I45+مرکز23!I45</f>
        <v>0</v>
      </c>
      <c r="J45" s="58">
        <f>'مرکز 1'!J45+'مرکز 2'!J45+'مرکز 3'!J45+'مرکز 4'!J45+'مرکز 5'!J45+مرکز6!J45+مرکز7!J45+مرکز8!J45+مرکز9!J45+مرکز10!J45+مرکز11!J45+مرکز12!J45+مرکز13!J45+مرکز14!J45+مرکز15!J45+مرکز16!J45+'مرکز17)'!J45+مرکز18!J45+'مرک19)'!J45+مرکز20!J45+مرک21!J45+مرک22!J45+مرکز23!J45</f>
        <v>0</v>
      </c>
      <c r="K45" s="58">
        <f>'مرکز 1'!K45+'مرکز 2'!K45+'مرکز 3'!K45+'مرکز 4'!K45+'مرکز 5'!K45+مرکز6!K45+مرکز7!K45+مرکز8!K45+مرکز9!K45+مرکز10!K45+مرکز11!K45+مرکز12!K45+مرکز13!K45+مرکز14!K45+مرکز15!K45+مرکز16!K45+'مرکز17)'!K45+مرکز18!K45+'مرک19)'!K45+مرکز20!K45+مرک21!K45+مرک22!K45+مرکز23!K45</f>
        <v>0</v>
      </c>
      <c r="L45" s="58">
        <f>'مرکز 1'!L45+'مرکز 2'!L45+'مرکز 3'!L45+'مرکز 4'!L45+'مرکز 5'!L45+مرکز6!L45+مرکز7!L45+مرکز8!L45+مرکز9!L45+مرکز10!L45+مرکز11!L45+مرکز12!L45+مرکز13!L45+مرکز14!L45+مرکز15!L45+مرکز16!L45+'مرکز17)'!L45+مرکز18!L45+'مرک19)'!L45+مرکز20!L45+مرک21!L45+مرک22!L45+مرکز23!L45</f>
        <v>0</v>
      </c>
      <c r="M45" s="58">
        <f>'مرکز 1'!M45+'مرکز 2'!M45+'مرکز 3'!M45+'مرکز 4'!M45+'مرکز 5'!M45+مرکز6!M45+مرکز7!M45+مرکز8!M45+مرکز9!M45+مرکز10!M45+مرکز11!M45+مرکز12!M45+مرکز13!M45+مرکز14!M45+مرکز15!M45+مرکز16!M45+'مرکز17)'!M45+مرکز18!M45+'مرک19)'!M45+مرکز20!M45+مرک21!M45+مرک22!M45+مرکز23!M45</f>
        <v>0</v>
      </c>
      <c r="N45" s="58">
        <f>'مرکز 1'!N45+'مرکز 2'!N45+'مرکز 3'!N45+'مرکز 4'!N45+'مرکز 5'!N45+مرکز6!N45+مرکز7!N45+مرکز8!N45+مرکز9!N45+مرکز10!N45+مرکز11!N45+مرکز12!N45+مرکز13!N45+مرکز14!N45+مرکز15!N45+مرکز16!N45+'مرکز17)'!N45+مرکز18!N45+'مرک19)'!N45+مرکز20!N45+مرک21!N45+مرک22!N45+مرکز23!N45</f>
        <v>0</v>
      </c>
      <c r="O45" s="58">
        <f>'مرکز 1'!O45+'مرکز 2'!O45+'مرکز 3'!O45+'مرکز 4'!O45+'مرکز 5'!O45+مرکز6!O45+مرکز7!O45+مرکز8!O45+مرکز9!O45+مرکز10!O45+مرکز11!O45+مرکز12!O45+مرکز13!O45+مرکز14!O45+مرکز15!O45+مرکز16!O45+'مرکز17)'!O45+مرکز18!O45+'مرک19)'!O45+مرکز20!O45+مرک21!O45+مرک22!O45+مرکز23!O45</f>
        <v>0</v>
      </c>
      <c r="P45" s="58">
        <f>'مرکز 1'!P45+'مرکز 2'!P45+'مرکز 3'!P45+'مرکز 4'!P45+'مرکز 5'!P45+مرکز6!P45+مرکز7!P45+مرکز8!P45+مرکز9!P45+مرکز10!P45+مرکز11!P45+مرکز12!P45+مرکز13!P45+مرکز14!P45+مرکز15!P45+مرکز16!P45+'مرکز17)'!P45+مرکز18!P45+'مرک19)'!P45+مرکز20!P45+مرک21!P45+مرک22!P45+مرکز23!P45</f>
        <v>0</v>
      </c>
      <c r="Q45" s="58">
        <f>'مرکز 1'!Q45+'مرکز 2'!Q45+'مرکز 3'!Q45+'مرکز 4'!Q45+'مرکز 5'!Q45+مرکز6!Q45+مرکز7!Q45+مرکز8!Q45+مرکز9!Q45+مرکز10!Q45+مرکز11!Q45+مرکز12!Q45+مرکز13!Q45+مرکز14!Q45+مرکز15!Q45+مرکز16!Q45+'مرکز17)'!Q45+مرکز18!Q45+'مرک19)'!Q45+مرکز20!Q45+مرک21!Q45+مرک22!Q45+مرکز23!Q45</f>
        <v>0</v>
      </c>
      <c r="R45" s="58">
        <f>'مرکز 1'!R45+'مرکز 2'!R45+'مرکز 3'!R45+'مرکز 4'!R45+'مرکز 5'!R45+مرکز6!R45+مرکز7!R45+مرکز8!R45+مرکز9!R45+مرکز10!R45+مرکز11!R45+مرکز12!R45+مرکز13!R45+مرکز14!R45+مرکز15!R45+مرکز16!R45+'مرکز17)'!R45+مرکز18!R45+'مرک19)'!R45+مرکز20!R45+مرک21!R45+مرک22!R45+مرکز23!R45</f>
        <v>0</v>
      </c>
      <c r="S45" s="290">
        <f>'مرکز 1'!S45+'مرکز 2'!S45+'مرکز 3'!S45+'مرکز 4'!S45+'مرکز 5'!S45+مرکز6!S45+مرکز7!S45+مرکز8!S45+مرکز9!S45+مرکز10!S45+مرکز11!S45+مرکز12!S45+مرکز13!S45+مرکز14!S45+مرکز15!S45+مرکز16!S45+'مرکز17)'!S45+مرکز18!S45+'مرک19)'!S45+مرکز20!S45+مرک21!S45+مرک22!S45+مرکز23!S45</f>
        <v>0</v>
      </c>
      <c r="T45" s="291"/>
      <c r="U45" s="58">
        <f>'مرکز 1'!U45+'مرکز 2'!U45+'مرکز 3'!U45+'مرکز 4'!U45+'مرکز 5'!U45+مرکز6!U45+مرکز7!U45+مرکز8!U45+مرکز9!U45+مرکز10!U45+مرکز11!U45+مرکز12!U45+مرکز13!U45+مرکز14!U45+مرکز15!U45+مرکز16!U45+'مرکز17)'!U45+مرکز18!U45+'مرک19)'!U45+مرکز20!U45+مرک21!U45+مرک22!U45+مرکز23!U45</f>
        <v>0</v>
      </c>
      <c r="V45" s="58">
        <f>'مرکز 1'!V45+'مرکز 2'!V45+'مرکز 3'!V45+'مرکز 4'!V45+'مرکز 5'!V45+مرکز6!V45+مرکز7!V45+مرکز8!V45+مرکز9!V45+مرکز10!V45+مرکز11!V45+مرکز12!V45+مرکز13!V45+مرکز14!V45+مرکز15!V45+مرکز16!V45+'مرکز17)'!V45+مرکز18!V45+'مرک19)'!V45+مرکز20!V45+مرک21!V45+مرک22!V45+مرکز23!V45</f>
        <v>0</v>
      </c>
      <c r="W45" s="58">
        <f>'مرکز 1'!W45+'مرکز 2'!W45+'مرکز 3'!W45+'مرکز 4'!W45+'مرکز 5'!W45+مرکز6!W45+مرکز7!W45+مرکز8!W45+مرکز9!W45+مرکز10!W45+مرکز11!W45+مرکز12!W45+مرکز13!W45+مرکز14!W45+مرکز15!W45+مرکز16!W45+'مرکز17)'!W45+مرکز18!W45+'مرک19)'!W45+مرکز20!W45+مرک21!W45+مرک22!W45+مرکز23!W45</f>
        <v>0</v>
      </c>
      <c r="X45" s="58">
        <f>'مرکز 1'!X45+'مرکز 2'!X45+'مرکز 3'!X45+'مرکز 4'!X45+'مرکز 5'!X45+مرکز6!X45+مرکز7!X45+مرکز8!X45+مرکز9!X45+مرکز10!X45+مرکز11!X45+مرکز12!X45+مرکز13!X45+مرکز14!X45+مرکز15!X45+مرکز16!X45+'مرکز17)'!X45+مرکز18!X45+'مرک19)'!X45+مرکز20!X45+مرک21!X45+مرک22!X45+مرکز23!X45</f>
        <v>0</v>
      </c>
      <c r="Y45" s="58">
        <f>'مرکز 1'!Y45+'مرکز 2'!Y45+'مرکز 3'!Y45+'مرکز 4'!Y45+'مرکز 5'!Y45+مرکز6!Y45+مرکز7!Y45+مرکز8!Y45+مرکز9!Y45+مرکز10!Y45+مرکز11!Y45+مرکز12!Y45+مرکز13!Y45+مرکز14!Y45+مرکز15!Y45+مرکز16!Y45+'مرکز17)'!Y45+مرکز18!Y45+'مرک19)'!Y45+مرکز20!Y45+مرک21!Y45+مرک22!Y45+مرکز23!Y45</f>
        <v>0</v>
      </c>
      <c r="Z45" s="58">
        <f>'مرکز 1'!Z45+'مرکز 2'!Z45+'مرکز 3'!Z45+'مرکز 4'!Z45+'مرکز 5'!Z45+مرکز6!Z45+مرکز7!Z45+مرکز8!Z45+مرکز9!Z45+مرکز10!Z45+مرکز11!Z45+مرکز12!Z45+مرکز13!Z45+مرکز14!Z45+مرکز15!Z45+مرکز16!Z45+'مرکز17)'!Z45+مرکز18!Z45+'مرک19)'!Z45+مرکز20!Z45+مرک21!Z45+مرک22!Z45+مرکز23!Z45</f>
        <v>0</v>
      </c>
      <c r="AA45" s="127" t="s">
        <v>69</v>
      </c>
      <c r="AB45" s="56">
        <f>U45+W45+Y45+R45+P45+N45+L45+J45+H45+F45+D45+B45</f>
        <v>0</v>
      </c>
      <c r="AC45" s="56">
        <f>V45+X45+Z45+S45+Q45+O45+M45+K45+I45+G45+E45+C45</f>
        <v>0</v>
      </c>
      <c r="AD45" s="141"/>
      <c r="AE45" s="56">
        <f>C52+C53+D52+D53</f>
        <v>0</v>
      </c>
      <c r="AF45" s="56">
        <f>C54+C55+D54+D55</f>
        <v>0</v>
      </c>
      <c r="AG45" s="141"/>
      <c r="AH45" s="62">
        <f t="shared" ref="AH45:AH47" si="6">AB45-AE45</f>
        <v>0</v>
      </c>
      <c r="AI45" s="62">
        <f t="shared" si="5"/>
        <v>0</v>
      </c>
    </row>
    <row r="46" spans="1:35" ht="35.25" customHeight="1">
      <c r="A46" s="59" t="s">
        <v>70</v>
      </c>
      <c r="B46" s="59">
        <f>'مرکز 1'!B46+'مرکز 2'!B46+'مرکز 3'!B46+'مرکز 4'!B46+'مرکز 5'!B46+مرکز6!B46+مرکز7!B46+مرکز8!B46+مرکز9!B46+مرکز10!B46+مرکز11!B46+مرکز12!B46+مرکز13!B46+مرکز14!B46+مرکز15!B46+مرکز16!B46+'مرکز17)'!B46+مرکز18!B46+'مرک19)'!B46+مرکز20!B46+مرک21!B46+مرک22!B46+مرکز23!B46</f>
        <v>0</v>
      </c>
      <c r="C46" s="59">
        <f>'مرکز 1'!C46+'مرکز 2'!C46+'مرکز 3'!C46+'مرکز 4'!C46+'مرکز 5'!C46+مرکز6!C46+مرکز7!C46+مرکز8!C46+مرکز9!C46+مرکز10!C46+مرکز11!C46+مرکز12!C46+مرکز13!C46+مرکز14!C46+مرکز15!C46+مرکز16!C46+'مرکز17)'!C46+مرکز18!C46+'مرک19)'!C46+مرکز20!C46+مرک21!C46+مرک22!C46+مرکز23!C46</f>
        <v>0</v>
      </c>
      <c r="D46" s="59">
        <f>'مرکز 1'!D46+'مرکز 2'!D46+'مرکز 3'!D46+'مرکز 4'!D46+'مرکز 5'!D46+مرکز6!D46+مرکز7!D46+مرکز8!D46+مرکز9!D46+مرکز10!D46+مرکز11!D46+مرکز12!D46+مرکز13!D46+مرکز14!D46+مرکز15!D46+مرکز16!D46+'مرکز17)'!D46+مرکز18!D46+'مرک19)'!D46+مرکز20!D46+مرک21!D46+مرک22!D46+مرکز23!D46</f>
        <v>0</v>
      </c>
      <c r="E46" s="59">
        <f>'مرکز 1'!E46+'مرکز 2'!E46+'مرکز 3'!E46+'مرکز 4'!E46+'مرکز 5'!E46+مرکز6!E46+مرکز7!E46+مرکز8!E46+مرکز9!E46+مرکز10!E46+مرکز11!E46+مرکز12!E46+مرکز13!E46+مرکز14!E46+مرکز15!E46+مرکز16!E46+'مرکز17)'!E46+مرکز18!E46+'مرک19)'!E46+مرکز20!E46+مرک21!E46+مرک22!E46+مرکز23!E46</f>
        <v>0</v>
      </c>
      <c r="F46" s="59">
        <f>'مرکز 1'!F46+'مرکز 2'!F46+'مرکز 3'!F46+'مرکز 4'!F46+'مرکز 5'!F46+مرکز6!F46+مرکز7!F46+مرکز8!F46+مرکز9!F46+مرکز10!F46+مرکز11!F46+مرکز12!F46+مرکز13!F46+مرکز14!F46+مرکز15!F46+مرکز16!F46+'مرکز17)'!F46+مرکز18!F46+'مرک19)'!F46+مرکز20!F46+مرک21!F46+مرک22!F46+مرکز23!F46</f>
        <v>0</v>
      </c>
      <c r="G46" s="59">
        <f>'مرکز 1'!G46+'مرکز 2'!G46+'مرکز 3'!G46+'مرکز 4'!G46+'مرکز 5'!G46+مرکز6!G46+مرکز7!G46+مرکز8!G46+مرکز9!G46+مرکز10!G46+مرکز11!G46+مرکز12!G46+مرکز13!G46+مرکز14!G46+مرکز15!G46+مرکز16!G46+'مرکز17)'!G46+مرکز18!G46+'مرک19)'!G46+مرکز20!G46+مرک21!G46+مرک22!G46+مرکز23!G46</f>
        <v>0</v>
      </c>
      <c r="H46" s="59">
        <f>'مرکز 1'!H46+'مرکز 2'!H46+'مرکز 3'!H46+'مرکز 4'!H46+'مرکز 5'!H46+مرکز6!H46+مرکز7!H46+مرکز8!H46+مرکز9!H46+مرکز10!H46+مرکز11!H46+مرکز12!H46+مرکز13!H46+مرکز14!H46+مرکز15!H46+مرکز16!H46+'مرکز17)'!H46+مرکز18!H46+'مرک19)'!H46+مرکز20!H46+مرک21!H46+مرک22!H46+مرکز23!H46</f>
        <v>0</v>
      </c>
      <c r="I46" s="59">
        <f>'مرکز 1'!I46+'مرکز 2'!I46+'مرکز 3'!I46+'مرکز 4'!I46+'مرکز 5'!I46+مرکز6!I46+مرکز7!I46+مرکز8!I46+مرکز9!I46+مرکز10!I46+مرکز11!I46+مرکز12!I46+مرکز13!I46+مرکز14!I46+مرکز15!I46+مرکز16!I46+'مرکز17)'!I46+مرکز18!I46+'مرک19)'!I46+مرکز20!I46+مرک21!I46+مرک22!I46+مرکز23!I46</f>
        <v>0</v>
      </c>
      <c r="J46" s="59">
        <f>'مرکز 1'!J46+'مرکز 2'!J46+'مرکز 3'!J46+'مرکز 4'!J46+'مرکز 5'!J46+مرکز6!J46+مرکز7!J46+مرکز8!J46+مرکز9!J46+مرکز10!J46+مرکز11!J46+مرکز12!J46+مرکز13!J46+مرکز14!J46+مرکز15!J46+مرکز16!J46+'مرکز17)'!J46+مرکز18!J46+'مرک19)'!J46+مرکز20!J46+مرک21!J46+مرک22!J46+مرکز23!J46</f>
        <v>0</v>
      </c>
      <c r="K46" s="59">
        <f>'مرکز 1'!K46+'مرکز 2'!K46+'مرکز 3'!K46+'مرکز 4'!K46+'مرکز 5'!K46+مرکز6!K46+مرکز7!K46+مرکز8!K46+مرکز9!K46+مرکز10!K46+مرکز11!K46+مرکز12!K46+مرکز13!K46+مرکز14!K46+مرکز15!K46+مرکز16!K46+'مرکز17)'!K46+مرکز18!K46+'مرک19)'!K46+مرکز20!K46+مرک21!K46+مرک22!K46+مرکز23!K46</f>
        <v>0</v>
      </c>
      <c r="L46" s="59">
        <f>'مرکز 1'!L46+'مرکز 2'!L46+'مرکز 3'!L46+'مرکز 4'!L46+'مرکز 5'!L46+مرکز6!L46+مرکز7!L46+مرکز8!L46+مرکز9!L46+مرکز10!L46+مرکز11!L46+مرکز12!L46+مرکز13!L46+مرکز14!L46+مرکز15!L46+مرکز16!L46+'مرکز17)'!L46+مرکز18!L46+'مرک19)'!L46+مرکز20!L46+مرک21!L46+مرک22!L46+مرکز23!L46</f>
        <v>0</v>
      </c>
      <c r="M46" s="59">
        <f>'مرکز 1'!M46+'مرکز 2'!M46+'مرکز 3'!M46+'مرکز 4'!M46+'مرکز 5'!M46+مرکز6!M46+مرکز7!M46+مرکز8!M46+مرکز9!M46+مرکز10!M46+مرکز11!M46+مرکز12!M46+مرکز13!M46+مرکز14!M46+مرکز15!M46+مرکز16!M46+'مرکز17)'!M46+مرکز18!M46+'مرک19)'!M46+مرکز20!M46+مرک21!M46+مرک22!M46+مرکز23!M46</f>
        <v>0</v>
      </c>
      <c r="N46" s="59">
        <f>'مرکز 1'!N46+'مرکز 2'!N46+'مرکز 3'!N46+'مرکز 4'!N46+'مرکز 5'!N46+مرکز6!N46+مرکز7!N46+مرکز8!N46+مرکز9!N46+مرکز10!N46+مرکز11!N46+مرکز12!N46+مرکز13!N46+مرکز14!N46+مرکز15!N46+مرکز16!N46+'مرکز17)'!N46+مرکز18!N46+'مرک19)'!N46+مرکز20!N46+مرک21!N46+مرک22!N46+مرکز23!N46</f>
        <v>0</v>
      </c>
      <c r="O46" s="59">
        <f>'مرکز 1'!O46+'مرکز 2'!O46+'مرکز 3'!O46+'مرکز 4'!O46+'مرکز 5'!O46+مرکز6!O46+مرکز7!O46+مرکز8!O46+مرکز9!O46+مرکز10!O46+مرکز11!O46+مرکز12!O46+مرکز13!O46+مرکز14!O46+مرکز15!O46+مرکز16!O46+'مرکز17)'!O46+مرکز18!O46+'مرک19)'!O46+مرکز20!O46+مرک21!O46+مرک22!O46+مرکز23!O46</f>
        <v>0</v>
      </c>
      <c r="P46" s="59">
        <f>'مرکز 1'!P46+'مرکز 2'!P46+'مرکز 3'!P46+'مرکز 4'!P46+'مرکز 5'!P46+مرکز6!P46+مرکز7!P46+مرکز8!P46+مرکز9!P46+مرکز10!P46+مرکز11!P46+مرکز12!P46+مرکز13!P46+مرکز14!P46+مرکز15!P46+مرکز16!P46+'مرکز17)'!P46+مرکز18!P46+'مرک19)'!P46+مرکز20!P46+مرک21!P46+مرک22!P46+مرکز23!P46</f>
        <v>0</v>
      </c>
      <c r="Q46" s="59">
        <f>'مرکز 1'!Q46+'مرکز 2'!Q46+'مرکز 3'!Q46+'مرکز 4'!Q46+'مرکز 5'!Q46+مرکز6!Q46+مرکز7!Q46+مرکز8!Q46+مرکز9!Q46+مرکز10!Q46+مرکز11!Q46+مرکز12!Q46+مرکز13!Q46+مرکز14!Q46+مرکز15!Q46+مرکز16!Q46+'مرکز17)'!Q46+مرکز18!Q46+'مرک19)'!Q46+مرکز20!Q46+مرک21!Q46+مرک22!Q46+مرکز23!Q46</f>
        <v>0</v>
      </c>
      <c r="R46" s="59">
        <f>'مرکز 1'!R46+'مرکز 2'!R46+'مرکز 3'!R46+'مرکز 4'!R46+'مرکز 5'!R46+مرکز6!R46+مرکز7!R46+مرکز8!R46+مرکز9!R46+مرکز10!R46+مرکز11!R46+مرکز12!R46+مرکز13!R46+مرکز14!R46+مرکز15!R46+مرکز16!R46+'مرکز17)'!R46+مرکز18!R46+'مرک19)'!R46+مرکز20!R46+مرک21!R46+مرک22!R46+مرکز23!R46</f>
        <v>0</v>
      </c>
      <c r="S46" s="292">
        <f>'مرکز 1'!S46+'مرکز 2'!S46+'مرکز 3'!S46+'مرکز 4'!S46+'مرکز 5'!S46+مرکز6!S46+مرکز7!S46+مرکز8!S46+مرکز9!S46+مرکز10!S46+مرکز11!S46+مرکز12!S46+مرکز13!S46+مرکز14!S46+مرکز15!S46+مرکز16!S46+'مرکز17)'!S46+مرکز18!S46+'مرک19)'!S46+مرکز20!S46+مرک21!S46+مرک22!S46+مرکز23!S46</f>
        <v>0</v>
      </c>
      <c r="T46" s="293"/>
      <c r="U46" s="59">
        <f>'مرکز 1'!U46+'مرکز 2'!U46+'مرکز 3'!U46+'مرکز 4'!U46+'مرکز 5'!U46+مرکز6!U46+مرکز7!U46+مرکز8!U46+مرکز9!U46+مرکز10!U46+مرکز11!U46+مرکز12!U46+مرکز13!U46+مرکز14!U46+مرکز15!U46+مرکز16!U46+'مرکز17)'!U46+مرکز18!U46+'مرک19)'!U46+مرکز20!U46+مرک21!U46+مرک22!U46+مرکز23!U46</f>
        <v>0</v>
      </c>
      <c r="V46" s="59">
        <f>'مرکز 1'!V46+'مرکز 2'!V46+'مرکز 3'!V46+'مرکز 4'!V46+'مرکز 5'!V46+مرکز6!V46+مرکز7!V46+مرکز8!V46+مرکز9!V46+مرکز10!V46+مرکز11!V46+مرکز12!V46+مرکز13!V46+مرکز14!V46+مرکز15!V46+مرکز16!V46+'مرکز17)'!V46+مرکز18!V46+'مرک19)'!V46+مرکز20!V46+مرک21!V46+مرک22!V46+مرکز23!V46</f>
        <v>0</v>
      </c>
      <c r="W46" s="59">
        <f>'مرکز 1'!W46+'مرکز 2'!W46+'مرکز 3'!W46+'مرکز 4'!W46+'مرکز 5'!W46+مرکز6!W46+مرکز7!W46+مرکز8!W46+مرکز9!W46+مرکز10!W46+مرکز11!W46+مرکز12!W46+مرکز13!W46+مرکز14!W46+مرکز15!W46+مرکز16!W46+'مرکز17)'!W46+مرکز18!W46+'مرک19)'!W46+مرکز20!W46+مرک21!W46+مرک22!W46+مرکز23!W46</f>
        <v>0</v>
      </c>
      <c r="X46" s="59">
        <f>'مرکز 1'!X46+'مرکز 2'!X46+'مرکز 3'!X46+'مرکز 4'!X46+'مرکز 5'!X46+مرکز6!X46+مرکز7!X46+مرکز8!X46+مرکز9!X46+مرکز10!X46+مرکز11!X46+مرکز12!X46+مرکز13!X46+مرکز14!X46+مرکز15!X46+مرکز16!X46+'مرکز17)'!X46+مرکز18!X46+'مرک19)'!X46+مرکز20!X46+مرک21!X46+مرک22!X46+مرکز23!X46</f>
        <v>0</v>
      </c>
      <c r="Y46" s="59">
        <f>'مرکز 1'!Y46+'مرکز 2'!Y46+'مرکز 3'!Y46+'مرکز 4'!Y46+'مرکز 5'!Y46+مرکز6!Y46+مرکز7!Y46+مرکز8!Y46+مرکز9!Y46+مرکز10!Y46+مرکز11!Y46+مرکز12!Y46+مرکز13!Y46+مرکز14!Y46+مرکز15!Y46+مرکز16!Y46+'مرکز17)'!Y46+مرکز18!Y46+'مرک19)'!Y46+مرکز20!Y46+مرک21!Y46+مرک22!Y46+مرکز23!Y46</f>
        <v>0</v>
      </c>
      <c r="Z46" s="59">
        <f>'مرکز 1'!Z46+'مرکز 2'!Z46+'مرکز 3'!Z46+'مرکز 4'!Z46+'مرکز 5'!Z46+مرکز6!Z46+مرکز7!Z46+مرکز8!Z46+مرکز9!Z46+مرکز10!Z46+مرکز11!Z46+مرکز12!Z46+مرکز13!Z46+مرکز14!Z46+مرکز15!Z46+مرکز16!Z46+'مرکز17)'!Z46+مرکز18!Z46+'مرک19)'!Z46+مرکز20!Z46+مرک21!Z46+مرک22!Z46+مرکز23!Z46</f>
        <v>0</v>
      </c>
      <c r="AA46" s="128" t="s">
        <v>70</v>
      </c>
      <c r="AB46" s="56">
        <f t="shared" ref="AB46:AC47" si="7">U46+W46+Y46+R46+P46+N46+L46+J46+H46+F46+D46+B46</f>
        <v>0</v>
      </c>
      <c r="AC46" s="56">
        <f t="shared" si="7"/>
        <v>0</v>
      </c>
      <c r="AD46" s="141"/>
      <c r="AE46" s="56">
        <f>E52+E53</f>
        <v>0</v>
      </c>
      <c r="AF46" s="56">
        <f>E54+E55</f>
        <v>0</v>
      </c>
      <c r="AG46" s="141"/>
      <c r="AH46" s="62">
        <f t="shared" si="6"/>
        <v>0</v>
      </c>
      <c r="AI46" s="62">
        <f t="shared" si="5"/>
        <v>0</v>
      </c>
    </row>
    <row r="47" spans="1:35" ht="30.75" thickBot="1">
      <c r="A47" s="60" t="s">
        <v>71</v>
      </c>
      <c r="B47" s="60">
        <f>'مرکز 1'!B47+'مرکز 2'!B47+'مرکز 3'!B47+'مرکز 4'!B47+'مرکز 5'!B47+مرکز6!B47+مرکز7!B47+مرکز8!B47+مرکز9!B47+مرکز10!B47+مرکز11!B47+مرکز12!B47+مرکز13!B47+مرکز14!B47+مرکز15!B47+مرکز16!B47+'مرکز17)'!B47+مرکز18!B47+'مرک19)'!B47+مرکز20!B47+مرک21!B47+مرک22!B47+مرکز23!B47</f>
        <v>0</v>
      </c>
      <c r="C47" s="60">
        <f>'مرکز 1'!C47+'مرکز 2'!C47+'مرکز 3'!C47+'مرکز 4'!C47+'مرکز 5'!C47+مرکز6!C47+مرکز7!C47+مرکز8!C47+مرکز9!C47+مرکز10!C47+مرکز11!C47+مرکز12!C47+مرکز13!C47+مرکز14!C47+مرکز15!C47+مرکز16!C47+'مرکز17)'!C47+مرکز18!C47+'مرک19)'!C47+مرکز20!C47+مرک21!C47+مرک22!C47+مرکز23!C47</f>
        <v>0</v>
      </c>
      <c r="D47" s="60">
        <f>'مرکز 1'!D47+'مرکز 2'!D47+'مرکز 3'!D47+'مرکز 4'!D47+'مرکز 5'!D47+مرکز6!D47+مرکز7!D47+مرکز8!D47+مرکز9!D47+مرکز10!D47+مرکز11!D47+مرکز12!D47+مرکز13!D47+مرکز14!D47+مرکز15!D47+مرکز16!D47+'مرکز17)'!D47+مرکز18!D47+'مرک19)'!D47+مرکز20!D47+مرک21!D47+مرک22!D47+مرکز23!D47</f>
        <v>0</v>
      </c>
      <c r="E47" s="60">
        <f>'مرکز 1'!E47+'مرکز 2'!E47+'مرکز 3'!E47+'مرکز 4'!E47+'مرکز 5'!E47+مرکز6!E47+مرکز7!E47+مرکز8!E47+مرکز9!E47+مرکز10!E47+مرکز11!E47+مرکز12!E47+مرکز13!E47+مرکز14!E47+مرکز15!E47+مرکز16!E47+'مرکز17)'!E47+مرکز18!E47+'مرک19)'!E47+مرکز20!E47+مرک21!E47+مرک22!E47+مرکز23!E47</f>
        <v>0</v>
      </c>
      <c r="F47" s="60">
        <f>'مرکز 1'!F47+'مرکز 2'!F47+'مرکز 3'!F47+'مرکز 4'!F47+'مرکز 5'!F47+مرکز6!F47+مرکز7!F47+مرکز8!F47+مرکز9!F47+مرکز10!F47+مرکز11!F47+مرکز12!F47+مرکز13!F47+مرکز14!F47+مرکز15!F47+مرکز16!F47+'مرکز17)'!F47+مرکز18!F47+'مرک19)'!F47+مرکز20!F47+مرک21!F47+مرک22!F47+مرکز23!F47</f>
        <v>0</v>
      </c>
      <c r="G47" s="60">
        <f>'مرکز 1'!G47+'مرکز 2'!G47+'مرکز 3'!G47+'مرکز 4'!G47+'مرکز 5'!G47+مرکز6!G47+مرکز7!G47+مرکز8!G47+مرکز9!G47+مرکز10!G47+مرکز11!G47+مرکز12!G47+مرکز13!G47+مرکز14!G47+مرکز15!G47+مرکز16!G47+'مرکز17)'!G47+مرکز18!G47+'مرک19)'!G47+مرکز20!G47+مرک21!G47+مرک22!G47+مرکز23!G47</f>
        <v>0</v>
      </c>
      <c r="H47" s="60">
        <f>'مرکز 1'!H47+'مرکز 2'!H47+'مرکز 3'!H47+'مرکز 4'!H47+'مرکز 5'!H47+مرکز6!H47+مرکز7!H47+مرکز8!H47+مرکز9!H47+مرکز10!H47+مرکز11!H47+مرکز12!H47+مرکز13!H47+مرکز14!H47+مرکز15!H47+مرکز16!H47+'مرکز17)'!H47+مرکز18!H47+'مرک19)'!H47+مرکز20!H47+مرک21!H47+مرک22!H47+مرکز23!H47</f>
        <v>0</v>
      </c>
      <c r="I47" s="60">
        <f>'مرکز 1'!I47+'مرکز 2'!I47+'مرکز 3'!I47+'مرکز 4'!I47+'مرکز 5'!I47+مرکز6!I47+مرکز7!I47+مرکز8!I47+مرکز9!I47+مرکز10!I47+مرکز11!I47+مرکز12!I47+مرکز13!I47+مرکز14!I47+مرکز15!I47+مرکز16!I47+'مرکز17)'!I47+مرکز18!I47+'مرک19)'!I47+مرکز20!I47+مرک21!I47+مرک22!I47+مرکز23!I47</f>
        <v>0</v>
      </c>
      <c r="J47" s="60">
        <f>'مرکز 1'!J47+'مرکز 2'!J47+'مرکز 3'!J47+'مرکز 4'!J47+'مرکز 5'!J47+مرکز6!J47+مرکز7!J47+مرکز8!J47+مرکز9!J47+مرکز10!J47+مرکز11!J47+مرکز12!J47+مرکز13!J47+مرکز14!J47+مرکز15!J47+مرکز16!J47+'مرکز17)'!J47+مرکز18!J47+'مرک19)'!J47+مرکز20!J47+مرک21!J47+مرک22!J47+مرکز23!J47</f>
        <v>0</v>
      </c>
      <c r="K47" s="60">
        <f>'مرکز 1'!K47+'مرکز 2'!K47+'مرکز 3'!K47+'مرکز 4'!K47+'مرکز 5'!K47+مرکز6!K47+مرکز7!K47+مرکز8!K47+مرکز9!K47+مرکز10!K47+مرکز11!K47+مرکز12!K47+مرکز13!K47+مرکز14!K47+مرکز15!K47+مرکز16!K47+'مرکز17)'!K47+مرکز18!K47+'مرک19)'!K47+مرکز20!K47+مرک21!K47+مرک22!K47+مرکز23!K47</f>
        <v>0</v>
      </c>
      <c r="L47" s="60">
        <f>'مرکز 1'!L47+'مرکز 2'!L47+'مرکز 3'!L47+'مرکز 4'!L47+'مرکز 5'!L47+مرکز6!L47+مرکز7!L47+مرکز8!L47+مرکز9!L47+مرکز10!L47+مرکز11!L47+مرکز12!L47+مرکز13!L47+مرکز14!L47+مرکز15!L47+مرکز16!L47+'مرکز17)'!L47+مرکز18!L47+'مرک19)'!L47+مرکز20!L47+مرک21!L47+مرک22!L47+مرکز23!L47</f>
        <v>0</v>
      </c>
      <c r="M47" s="60">
        <f>'مرکز 1'!M47+'مرکز 2'!M47+'مرکز 3'!M47+'مرکز 4'!M47+'مرکز 5'!M47+مرکز6!M47+مرکز7!M47+مرکز8!M47+مرکز9!M47+مرکز10!M47+مرکز11!M47+مرکز12!M47+مرکز13!M47+مرکز14!M47+مرکز15!M47+مرکز16!M47+'مرکز17)'!M47+مرکز18!M47+'مرک19)'!M47+مرکز20!M47+مرک21!M47+مرک22!M47+مرکز23!M47</f>
        <v>0</v>
      </c>
      <c r="N47" s="60">
        <f>'مرکز 1'!N47+'مرکز 2'!N47+'مرکز 3'!N47+'مرکز 4'!N47+'مرکز 5'!N47+مرکز6!N47+مرکز7!N47+مرکز8!N47+مرکز9!N47+مرکز10!N47+مرکز11!N47+مرکز12!N47+مرکز13!N47+مرکز14!N47+مرکز15!N47+مرکز16!N47+'مرکز17)'!N47+مرکز18!N47+'مرک19)'!N47+مرکز20!N47+مرک21!N47+مرک22!N47+مرکز23!N47</f>
        <v>0</v>
      </c>
      <c r="O47" s="60">
        <f>'مرکز 1'!O47+'مرکز 2'!O47+'مرکز 3'!O47+'مرکز 4'!O47+'مرکز 5'!O47+مرکز6!O47+مرکز7!O47+مرکز8!O47+مرکز9!O47+مرکز10!O47+مرکز11!O47+مرکز12!O47+مرکز13!O47+مرکز14!O47+مرکز15!O47+مرکز16!O47+'مرکز17)'!O47+مرکز18!O47+'مرک19)'!O47+مرکز20!O47+مرک21!O47+مرک22!O47+مرکز23!O47</f>
        <v>0</v>
      </c>
      <c r="P47" s="60">
        <f>'مرکز 1'!P47+'مرکز 2'!P47+'مرکز 3'!P47+'مرکز 4'!P47+'مرکز 5'!P47+مرکز6!P47+مرکز7!P47+مرکز8!P47+مرکز9!P47+مرکز10!P47+مرکز11!P47+مرکز12!P47+مرکز13!P47+مرکز14!P47+مرکز15!P47+مرکز16!P47+'مرکز17)'!P47+مرکز18!P47+'مرک19)'!P47+مرکز20!P47+مرک21!P47+مرک22!P47+مرکز23!P47</f>
        <v>0</v>
      </c>
      <c r="Q47" s="60">
        <f>'مرکز 1'!Q47+'مرکز 2'!Q47+'مرکز 3'!Q47+'مرکز 4'!Q47+'مرکز 5'!Q47+مرکز6!Q47+مرکز7!Q47+مرکز8!Q47+مرکز9!Q47+مرکز10!Q47+مرکز11!Q47+مرکز12!Q47+مرکز13!Q47+مرکز14!Q47+مرکز15!Q47+مرکز16!Q47+'مرکز17)'!Q47+مرکز18!Q47+'مرک19)'!Q47+مرکز20!Q47+مرک21!Q47+مرک22!Q47+مرکز23!Q47</f>
        <v>0</v>
      </c>
      <c r="R47" s="60">
        <f>'مرکز 1'!R47+'مرکز 2'!R47+'مرکز 3'!R47+'مرکز 4'!R47+'مرکز 5'!R47+مرکز6!R47+مرکز7!R47+مرکز8!R47+مرکز9!R47+مرکز10!R47+مرکز11!R47+مرکز12!R47+مرکز13!R47+مرکز14!R47+مرکز15!R47+مرکز16!R47+'مرکز17)'!R47+مرکز18!R47+'مرک19)'!R47+مرکز20!R47+مرک21!R47+مرک22!R47+مرکز23!R47</f>
        <v>0</v>
      </c>
      <c r="S47" s="294">
        <f>'مرکز 1'!S47+'مرکز 2'!S47+'مرکز 3'!S47+'مرکز 4'!S47+'مرکز 5'!S47+مرکز6!S47+مرکز7!S47+مرکز8!S47+مرکز9!S47+مرکز10!S47+مرکز11!S47+مرکز12!S47+مرکز13!S47+مرکز14!S47+مرکز15!S47+مرکز16!S47+'مرکز17)'!S47+مرکز18!S47+'مرک19)'!S47+مرکز20!S47+مرک21!S47+مرک22!S47+مرکز23!S47</f>
        <v>0</v>
      </c>
      <c r="T47" s="295"/>
      <c r="U47" s="60">
        <f>'مرکز 1'!U47+'مرکز 2'!U47+'مرکز 3'!U47+'مرکز 4'!U47+'مرکز 5'!U47+مرکز6!U47+مرکز7!U47+مرکز8!U47+مرکز9!U47+مرکز10!U47+مرکز11!U47+مرکز12!U47+مرکز13!U47+مرکز14!U47+مرکز15!U47+مرکز16!U47+'مرکز17)'!U47+مرکز18!U47+'مرک19)'!U47+مرکز20!U47+مرک21!U47+مرک22!U47+مرکز23!U47</f>
        <v>0</v>
      </c>
      <c r="V47" s="60">
        <f>'مرکز 1'!V47+'مرکز 2'!V47+'مرکز 3'!V47+'مرکز 4'!V47+'مرکز 5'!V47+مرکز6!V47+مرکز7!V47+مرکز8!V47+مرکز9!V47+مرکز10!V47+مرکز11!V47+مرکز12!V47+مرکز13!V47+مرکز14!V47+مرکز15!V47+مرکز16!V47+'مرکز17)'!V47+مرکز18!V47+'مرک19)'!V47+مرکز20!V47+مرک21!V47+مرک22!V47+مرکز23!V47</f>
        <v>0</v>
      </c>
      <c r="W47" s="60">
        <f>'مرکز 1'!W47+'مرکز 2'!W47+'مرکز 3'!W47+'مرکز 4'!W47+'مرکز 5'!W47+مرکز6!W47+مرکز7!W47+مرکز8!W47+مرکز9!W47+مرکز10!W47+مرکز11!W47+مرکز12!W47+مرکز13!W47+مرکز14!W47+مرکز15!W47+مرکز16!W47+'مرکز17)'!W47+مرکز18!W47+'مرک19)'!W47+مرکز20!W47+مرک21!W47+مرک22!W47+مرکز23!W47</f>
        <v>0</v>
      </c>
      <c r="X47" s="60">
        <f>'مرکز 1'!X47+'مرکز 2'!X47+'مرکز 3'!X47+'مرکز 4'!X47+'مرکز 5'!X47+مرکز6!X47+مرکز7!X47+مرکز8!X47+مرکز9!X47+مرکز10!X47+مرکز11!X47+مرکز12!X47+مرکز13!X47+مرکز14!X47+مرکز15!X47+مرکز16!X47+'مرکز17)'!X47+مرکز18!X47+'مرک19)'!X47+مرکز20!X47+مرک21!X47+مرک22!X47+مرکز23!X47</f>
        <v>0</v>
      </c>
      <c r="Y47" s="60">
        <f>'مرکز 1'!Y47+'مرکز 2'!Y47+'مرکز 3'!Y47+'مرکز 4'!Y47+'مرکز 5'!Y47+مرکز6!Y47+مرکز7!Y47+مرکز8!Y47+مرکز9!Y47+مرکز10!Y47+مرکز11!Y47+مرکز12!Y47+مرکز13!Y47+مرکز14!Y47+مرکز15!Y47+مرکز16!Y47+'مرکز17)'!Y47+مرکز18!Y47+'مرک19)'!Y47+مرکز20!Y47+مرک21!Y47+مرک22!Y47+مرکز23!Y47</f>
        <v>0</v>
      </c>
      <c r="Z47" s="60">
        <f>'مرکز 1'!Z47+'مرکز 2'!Z47+'مرکز 3'!Z47+'مرکز 4'!Z47+'مرکز 5'!Z47+مرکز6!Z47+مرکز7!Z47+مرکز8!Z47+مرکز9!Z47+مرکز10!Z47+مرکز11!Z47+مرکز12!Z47+مرکز13!Z47+مرکز14!Z47+مرکز15!Z47+مرکز16!Z47+'مرکز17)'!Z47+مرکز18!Z47+'مرک19)'!Z47+مرکز20!Z47+مرک21!Z47+مرک22!Z47+مرکز23!Z47</f>
        <v>0</v>
      </c>
      <c r="AA47" s="129" t="s">
        <v>71</v>
      </c>
      <c r="AB47" s="56">
        <f>U47+W47+Y47+R47+P47+N47+L47+J47+H47+F47+D47+B47</f>
        <v>0</v>
      </c>
      <c r="AC47" s="56">
        <f t="shared" si="7"/>
        <v>0</v>
      </c>
      <c r="AD47" s="141"/>
      <c r="AE47" s="62">
        <f>F52+F53+G52+G53+H52+H53+I52+I53+J52+J53+K52+K53+L52+L53+M52+M53+N52+N53+O52+O53+P52+P53+Q52+Q53+R52+R53+S52+S53+T52+T53+U52+U53+V52+V53+W52+W53+X52+X53</f>
        <v>0</v>
      </c>
      <c r="AF47" s="62">
        <f>Y54+Y55-(C54+C55+D54+D55+E54+E55)</f>
        <v>0</v>
      </c>
      <c r="AG47" s="141"/>
      <c r="AH47" s="62">
        <f t="shared" si="6"/>
        <v>0</v>
      </c>
      <c r="AI47" s="62">
        <f t="shared" si="5"/>
        <v>0</v>
      </c>
    </row>
    <row r="48" spans="1:35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</row>
    <row r="49" spans="1:35" ht="16.5" thickBot="1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</row>
    <row r="50" spans="1:35" ht="16.5" thickBot="1">
      <c r="A50" s="281" t="s">
        <v>72</v>
      </c>
      <c r="B50" s="282"/>
      <c r="C50" s="282"/>
      <c r="D50" s="282"/>
      <c r="E50" s="282"/>
      <c r="F50" s="283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</row>
    <row r="51" spans="1:35" ht="31.5">
      <c r="A51" s="3" t="s">
        <v>2</v>
      </c>
      <c r="B51" s="22" t="s">
        <v>73</v>
      </c>
      <c r="C51" s="22" t="s">
        <v>74</v>
      </c>
      <c r="D51" s="22" t="s">
        <v>75</v>
      </c>
      <c r="E51" s="22" t="s">
        <v>76</v>
      </c>
      <c r="F51" s="22" t="s">
        <v>223</v>
      </c>
      <c r="G51" s="22" t="s">
        <v>224</v>
      </c>
      <c r="H51" s="22" t="s">
        <v>38</v>
      </c>
      <c r="I51" s="22" t="s">
        <v>225</v>
      </c>
      <c r="J51" s="22" t="s">
        <v>226</v>
      </c>
      <c r="K51" s="22" t="s">
        <v>40</v>
      </c>
      <c r="L51" s="22" t="s">
        <v>41</v>
      </c>
      <c r="M51" s="22" t="s">
        <v>42</v>
      </c>
      <c r="N51" s="22" t="s">
        <v>43</v>
      </c>
      <c r="O51" s="22" t="s">
        <v>227</v>
      </c>
      <c r="P51" s="22" t="s">
        <v>45</v>
      </c>
      <c r="Q51" s="22" t="s">
        <v>228</v>
      </c>
      <c r="R51" s="22" t="s">
        <v>77</v>
      </c>
      <c r="S51" s="22" t="s">
        <v>229</v>
      </c>
      <c r="T51" s="22" t="s">
        <v>78</v>
      </c>
      <c r="U51" s="22" t="s">
        <v>79</v>
      </c>
      <c r="V51" s="22" t="s">
        <v>80</v>
      </c>
      <c r="W51" s="22" t="s">
        <v>81</v>
      </c>
      <c r="X51" s="22" t="s">
        <v>270</v>
      </c>
      <c r="Y51" s="23" t="s">
        <v>28</v>
      </c>
      <c r="Z51" s="86"/>
      <c r="AA51" s="86"/>
      <c r="AB51" s="86"/>
      <c r="AC51" s="86"/>
      <c r="AD51" s="86"/>
      <c r="AE51" s="86"/>
      <c r="AF51" s="86"/>
      <c r="AG51" s="86"/>
      <c r="AH51" s="86"/>
      <c r="AI51" s="86"/>
    </row>
    <row r="52" spans="1:35">
      <c r="A52" s="215" t="s">
        <v>5</v>
      </c>
      <c r="B52" s="88" t="s">
        <v>82</v>
      </c>
      <c r="C52" s="93">
        <f>'مرکز 1'!C52+'مرکز 2'!C52+'مرکز 3'!C52+'مرکز 4'!C52+'مرکز 5'!C52+مرکز6!C52+مرکز7!C52+مرکز8!C52+مرکز9!C52+مرکز10!C52+مرکز11!C52+مرکز12!C52+مرکز13!C52+مرکز14!C52+مرکز15!C52+مرکز16!C52+'مرکز17)'!C52+مرکز18!C52+'مرک19)'!C52+مرکز20!C52+مرک21!C52+مرک22!C52+مرکز23!C52</f>
        <v>0</v>
      </c>
      <c r="D52" s="93">
        <f>'مرکز 1'!D52+'مرکز 2'!D52+'مرکز 3'!D52+'مرکز 4'!D52+'مرکز 5'!D52+مرکز6!D52+مرکز7!D52+مرکز8!D52+مرکز9!D52+مرکز10!D52+مرکز11!D52+مرکز12!D52+مرکز13!D52+مرکز14!D52+مرکز15!D52+مرکز16!D52+'مرکز17)'!D52+مرکز18!D52+'مرک19)'!D52+مرکز20!D52+مرک21!D52+مرک22!D52+مرکز23!D52</f>
        <v>0</v>
      </c>
      <c r="E52" s="93">
        <f>'مرکز 1'!E52+'مرکز 2'!E52+'مرکز 3'!E52+'مرکز 4'!E52+'مرکز 5'!E52+مرکز6!E52+مرکز7!E52+مرکز8!E52+مرکز9!E52+مرکز10!E52+مرکز11!E52+مرکز12!E52+مرکز13!E52+مرکز14!E52+مرکز15!E52+مرکز16!E52+'مرکز17)'!E52+مرکز18!E52+'مرک19)'!E52+مرکز20!E52+مرک21!E52+مرک22!E52+مرکز23!E52</f>
        <v>0</v>
      </c>
      <c r="F52" s="93">
        <f>'مرکز 1'!F52+'مرکز 2'!F52+'مرکز 3'!F52+'مرکز 4'!F52+'مرکز 5'!F52+مرکز6!F52+مرکز7!F52+مرکز8!F52+مرکز9!F52+مرکز10!F52+مرکز11!F52+مرکز12!F52+مرکز13!F52+مرکز14!F52+مرکز15!F52+مرکز16!F52+'مرکز17)'!F52+مرکز18!F52+'مرک19)'!F52+مرکز20!F52+مرک21!F52+مرک22!F52+مرکز23!F52</f>
        <v>0</v>
      </c>
      <c r="G52" s="93">
        <f>'مرکز 1'!G52+'مرکز 2'!G52+'مرکز 3'!G52+'مرکز 4'!G52+'مرکز 5'!G52+مرکز6!G52+مرکز7!G52+مرکز8!G52+مرکز9!G52+مرکز10!G52+مرکز11!G52+مرکز12!G52+مرکز13!G52+مرکز14!G52+مرکز15!G52+مرکز16!G52+'مرکز17)'!G52+مرکز18!G52+'مرک19)'!G52+مرکز20!G52+مرک21!G52+مرک22!G52+مرکز23!G52</f>
        <v>0</v>
      </c>
      <c r="H52" s="93">
        <f>'مرکز 1'!H52+'مرکز 2'!H52+'مرکز 3'!H52+'مرکز 4'!H52+'مرکز 5'!H52+مرکز6!H52+مرکز7!H52+مرکز8!H52+مرکز9!H52+مرکز10!H52+مرکز11!H52+مرکز12!H52+مرکز13!H52+مرکز14!H52+مرکز15!H52+مرکز16!H52+'مرکز17)'!H52+مرکز18!H52+'مرک19)'!H52+مرکز20!H52+مرک21!H52+مرک22!H52+مرکز23!H52</f>
        <v>0</v>
      </c>
      <c r="I52" s="93">
        <f>'مرکز 1'!I52+'مرکز 2'!I52+'مرکز 3'!I52+'مرکز 4'!I52+'مرکز 5'!I52+مرکز6!I52+مرکز7!I52+مرکز8!I52+مرکز9!I52+مرکز10!I52+مرکز11!I52+مرکز12!I52+مرکز13!I52+مرکز14!I52+مرکز15!I52+مرکز16!I52+'مرکز17)'!I52+مرکز18!I52+'مرک19)'!I52+مرکز20!I52+مرک21!I52+مرک22!I52+مرکز23!I52</f>
        <v>0</v>
      </c>
      <c r="J52" s="93">
        <f>'مرکز 1'!J52+'مرکز 2'!J52+'مرکز 3'!J52+'مرکز 4'!J52+'مرکز 5'!J52+مرکز6!J52+مرکز7!J52+مرکز8!J52+مرکز9!J52+مرکز10!J52+مرکز11!J52+مرکز12!J52+مرکز13!J52+مرکز14!J52+مرکز15!J52+مرکز16!J52+'مرکز17)'!J52+مرکز18!J52+'مرک19)'!J52+مرکز20!J52+مرک21!J52+مرک22!J52+مرکز23!J52</f>
        <v>0</v>
      </c>
      <c r="K52" s="93">
        <f>'مرکز 1'!K52+'مرکز 2'!K52+'مرکز 3'!K52+'مرکز 4'!K52+'مرکز 5'!K52+مرکز6!K52+مرکز7!K52+مرکز8!K52+مرکز9!K52+مرکز10!K52+مرکز11!K52+مرکز12!K52+مرکز13!K52+مرکز14!K52+مرکز15!K52+مرکز16!K52+'مرکز17)'!K52+مرکز18!K52+'مرک19)'!K52+مرکز20!K52+مرک21!K52+مرک22!K52+مرکز23!K52</f>
        <v>0</v>
      </c>
      <c r="L52" s="93">
        <f>'مرکز 1'!L52+'مرکز 2'!L52+'مرکز 3'!L52+'مرکز 4'!L52+'مرکز 5'!L52+مرکز6!L52+مرکز7!L52+مرکز8!L52+مرکز9!L52+مرکز10!L52+مرکز11!L52+مرکز12!L52+مرکز13!L52+مرکز14!L52+مرکز15!L52+مرکز16!L52+'مرکز17)'!L52+مرکز18!L52+'مرک19)'!L52+مرکز20!L52+مرک21!L52+مرک22!L52+مرکز23!L52</f>
        <v>0</v>
      </c>
      <c r="M52" s="93">
        <f>'مرکز 1'!M52+'مرکز 2'!M52+'مرکز 3'!M52+'مرکز 4'!M52+'مرکز 5'!M52+مرکز6!M52+مرکز7!M52+مرکز8!M52+مرکز9!M52+مرکز10!M52+مرکز11!M52+مرکز12!M52+مرکز13!M52+مرکز14!M52+مرکز15!M52+مرکز16!M52+'مرکز17)'!M52+مرکز18!M52+'مرک19)'!M52+مرکز20!M52+مرک21!M52+مرک22!M52+مرکز23!M52</f>
        <v>0</v>
      </c>
      <c r="N52" s="93">
        <f>'مرکز 1'!N52+'مرکز 2'!N52+'مرکز 3'!N52+'مرکز 4'!N52+'مرکز 5'!N52+مرکز6!N52+مرکز7!N52+مرکز8!N52+مرکز9!N52+مرکز10!N52+مرکز11!N52+مرکز12!N52+مرکز13!N52+مرکز14!N52+مرکز15!N52+مرکز16!N52+'مرکز17)'!N52+مرکز18!N52+'مرک19)'!N52+مرکز20!N52+مرک21!N52+مرک22!N52+مرکز23!N52</f>
        <v>0</v>
      </c>
      <c r="O52" s="93">
        <f>'مرکز 1'!O52+'مرکز 2'!O52+'مرکز 3'!O52+'مرکز 4'!O52+'مرکز 5'!O52+مرکز6!O52+مرکز7!O52+مرکز8!O52+مرکز9!O52+مرکز10!O52+مرکز11!O52+مرکز12!O52+مرکز13!O52+مرکز14!O52+مرکز15!O52+مرکز16!O52+'مرکز17)'!O52+مرکز18!O52+'مرک19)'!O52+مرکز20!O52+مرک21!O52+مرک22!O52+مرکز23!O52</f>
        <v>0</v>
      </c>
      <c r="P52" s="93">
        <f>'مرکز 1'!P52+'مرکز 2'!P52+'مرکز 3'!P52+'مرکز 4'!P52+'مرکز 5'!P52+مرکز6!P52+مرکز7!P52+مرکز8!P52+مرکز9!P52+مرکز10!P52+مرکز11!P52+مرکز12!P52+مرکز13!P52+مرکز14!P52+مرکز15!P52+مرکز16!P52+'مرکز17)'!P52+مرکز18!P52+'مرک19)'!P52+مرکز20!P52+مرک21!P52+مرک22!P52+مرکز23!P52</f>
        <v>0</v>
      </c>
      <c r="Q52" s="93">
        <f>'مرکز 1'!Q52+'مرکز 2'!Q52+'مرکز 3'!Q52+'مرکز 4'!Q52+'مرکز 5'!Q52+مرکز6!Q52+مرکز7!Q52+مرکز8!Q52+مرکز9!Q52+مرکز10!Q52+مرکز11!Q52+مرکز12!Q52+مرکز13!Q52+مرکز14!Q52+مرکز15!Q52+مرکز16!Q52+'مرکز17)'!Q52+مرکز18!Q52+'مرک19)'!Q52+مرکز20!Q52+مرک21!Q52+مرک22!Q52+مرکز23!Q52</f>
        <v>0</v>
      </c>
      <c r="R52" s="93">
        <f>'مرکز 1'!R52+'مرکز 2'!R52+'مرکز 3'!R52+'مرکز 4'!R52+'مرکز 5'!R52+مرکز6!R52+مرکز7!R52+مرکز8!R52+مرکز9!R52+مرکز10!R52+مرکز11!R52+مرکز12!R52+مرکز13!R52+مرکز14!R52+مرکز15!R52+مرکز16!R52+'مرکز17)'!R52+مرکز18!R52+'مرک19)'!R52+مرکز20!R52+مرک21!R52+مرک22!R52+مرکز23!R52</f>
        <v>0</v>
      </c>
      <c r="S52" s="93">
        <f>'مرکز 1'!S52+'مرکز 2'!S52+'مرکز 3'!S52+'مرکز 4'!S52+'مرکز 5'!S52+مرکز6!S52+مرکز7!S52+مرکز8!S52+مرکز9!S52+مرکز10!S52+مرکز11!S52+مرکز12!S52+مرکز13!S52+مرکز14!S52+مرکز15!S52+مرکز16!S52+'مرکز17)'!S52+مرکز18!S52+'مرک19)'!S52+مرکز20!S52+مرک21!S52+مرک22!S52+مرکز23!S52</f>
        <v>0</v>
      </c>
      <c r="T52" s="93">
        <f>'مرکز 1'!T52+'مرکز 2'!T52+'مرکز 3'!T52+'مرکز 4'!T52+'مرکز 5'!T52+مرکز6!T52+مرکز7!T52+مرکز8!T52+مرکز9!T52+مرکز10!T52+مرکز11!T52+مرکز12!T52+مرکز13!T52+مرکز14!T52+مرکز15!T52+مرکز16!T52+'مرکز17)'!T52+مرکز18!T52+'مرک19)'!T52+مرکز20!T52+مرک21!T52+مرک22!T52+مرکز23!T52</f>
        <v>0</v>
      </c>
      <c r="U52" s="93">
        <f>'مرکز 1'!U52+'مرکز 2'!U52+'مرکز 3'!U52+'مرکز 4'!U52+'مرکز 5'!U52+مرکز6!U52+مرکز7!U52+مرکز8!U52+مرکز9!U52+مرکز10!U52+مرکز11!U52+مرکز12!U52+مرکز13!U52+مرکز14!U52+مرکز15!U52+مرکز16!U52+'مرکز17)'!U52+مرکز18!U52+'مرک19)'!U52+مرکز20!U52+مرک21!U52+مرک22!U52+مرکز23!U52</f>
        <v>0</v>
      </c>
      <c r="V52" s="93">
        <f>'مرکز 1'!V52+'مرکز 2'!V52+'مرکز 3'!V52+'مرکز 4'!V52+'مرکز 5'!V52+مرکز6!V52+مرکز7!V52+مرکز8!V52+مرکز9!V52+مرکز10!V52+مرکز11!V52+مرکز12!V52+مرکز13!V52+مرکز14!V52+مرکز15!V52+مرکز16!V52+'مرکز17)'!V52+مرکز18!V52+'مرک19)'!V52+مرکز20!V52+مرک21!V52+مرک22!V52+مرکز23!V52</f>
        <v>0</v>
      </c>
      <c r="W52" s="93">
        <f>'مرکز 1'!W52+'مرکز 2'!W52+'مرکز 3'!W52+'مرکز 4'!W52+'مرکز 5'!W52+مرکز6!W52+مرکز7!W52+مرکز8!W52+مرکز9!W52+مرکز10!W52+مرکز11!W52+مرکز12!W52+مرکز13!W52+مرکز14!W52+مرکز15!W52+مرکز16!W52+'مرکز17)'!W52+مرکز18!W52+'مرک19)'!W52+مرکز20!W52+مرک21!W52+مرک22!W52+مرکز23!W52</f>
        <v>0</v>
      </c>
      <c r="X52" s="93">
        <f>'مرکز 1'!X52+'مرکز 2'!X52+'مرکز 3'!X52+'مرکز 4'!X52+'مرکز 5'!X52+مرکز6!X52+مرکز7!X52+مرکز8!X52+مرکز9!X52+مرکز10!X52+مرکز11!X52+مرکز12!X52+مرکز13!X52+مرکز14!X52+مرکز15!X52+مرکز16!X52+'مرکز17)'!X52+مرکز18!X52+'مرک19)'!X52+مرکز20!X52+مرک21!X52+مرک22!X52+مرکز23!X52</f>
        <v>0</v>
      </c>
      <c r="Y52" s="18">
        <f>SUM(C52:X52)</f>
        <v>0</v>
      </c>
      <c r="Z52" s="86"/>
      <c r="AA52" s="86"/>
      <c r="AB52" s="86"/>
      <c r="AC52" s="86"/>
      <c r="AD52" s="86"/>
      <c r="AE52" s="86"/>
      <c r="AF52" s="86"/>
      <c r="AG52" s="86"/>
      <c r="AH52" s="86"/>
      <c r="AI52" s="86"/>
    </row>
    <row r="53" spans="1:35">
      <c r="A53" s="189"/>
      <c r="B53" s="88" t="s">
        <v>12</v>
      </c>
      <c r="C53" s="93">
        <f>'مرکز 1'!C53+'مرکز 2'!C53+'مرکز 3'!C53+'مرکز 4'!C53+'مرکز 5'!C53+مرکز6!C53+مرکز7!C53+مرکز8!C53+مرکز9!C53+مرکز10!C53+مرکز11!C53+مرکز12!C53+مرکز13!C53+مرکز14!C53+مرکز15!C53+مرکز16!C53+'مرکز17)'!C53+مرکز18!C53+'مرک19)'!C53+مرکز20!C53+مرک21!C53+مرک22!C53+مرکز23!C53</f>
        <v>0</v>
      </c>
      <c r="D53" s="93">
        <f>'مرکز 1'!D53+'مرکز 2'!D53+'مرکز 3'!D53+'مرکز 4'!D53+'مرکز 5'!D53+مرکز6!D53+مرکز7!D53+مرکز8!D53+مرکز9!D53+مرکز10!D53+مرکز11!D53+مرکز12!D53+مرکز13!D53+مرکز14!D53+مرکز15!D53+مرکز16!D53+'مرکز17)'!D53+مرکز18!D53+'مرک19)'!D53+مرکز20!D53+مرک21!D53+مرک22!D53+مرکز23!D53</f>
        <v>0</v>
      </c>
      <c r="E53" s="93">
        <f>'مرکز 1'!E53+'مرکز 2'!E53+'مرکز 3'!E53+'مرکز 4'!E53+'مرکز 5'!E53+مرکز6!E53+مرکز7!E53+مرکز8!E53+مرکز9!E53+مرکز10!E53+مرکز11!E53+مرکز12!E53+مرکز13!E53+مرکز14!E53+مرکز15!E53+مرکز16!E53+'مرکز17)'!E53+مرکز18!E53+'مرک19)'!E53+مرکز20!E53+مرک21!E53+مرک22!E53+مرکز23!E53</f>
        <v>0</v>
      </c>
      <c r="F53" s="93">
        <f>'مرکز 1'!F53+'مرکز 2'!F53+'مرکز 3'!F53+'مرکز 4'!F53+'مرکز 5'!F53+مرکز6!F53+مرکز7!F53+مرکز8!F53+مرکز9!F53+مرکز10!F53+مرکز11!F53+مرکز12!F53+مرکز13!F53+مرکز14!F53+مرکز15!F53+مرکز16!F53+'مرکز17)'!F53+مرکز18!F53+'مرک19)'!F53+مرکز20!F53+مرک21!F53+مرک22!F53+مرکز23!F53</f>
        <v>0</v>
      </c>
      <c r="G53" s="93">
        <f>'مرکز 1'!G53+'مرکز 2'!G53+'مرکز 3'!G53+'مرکز 4'!G53+'مرکز 5'!G53+مرکز6!G53+مرکز7!G53+مرکز8!G53+مرکز9!G53+مرکز10!G53+مرکز11!G53+مرکز12!G53+مرکز13!G53+مرکز14!G53+مرکز15!G53+مرکز16!G53+'مرکز17)'!G53+مرکز18!G53+'مرک19)'!G53+مرکز20!G53+مرک21!G53+مرک22!G53+مرکز23!G53</f>
        <v>0</v>
      </c>
      <c r="H53" s="93">
        <f>'مرکز 1'!H53+'مرکز 2'!H53+'مرکز 3'!H53+'مرکز 4'!H53+'مرکز 5'!H53+مرکز6!H53+مرکز7!H53+مرکز8!H53+مرکز9!H53+مرکز10!H53+مرکز11!H53+مرکز12!H53+مرکز13!H53+مرکز14!H53+مرکز15!H53+مرکز16!H53+'مرکز17)'!H53+مرکز18!H53+'مرک19)'!H53+مرکز20!H53+مرک21!H53+مرک22!H53+مرکز23!H53</f>
        <v>0</v>
      </c>
      <c r="I53" s="93">
        <f>'مرکز 1'!I53+'مرکز 2'!I53+'مرکز 3'!I53+'مرکز 4'!I53+'مرکز 5'!I53+مرکز6!I53+مرکز7!I53+مرکز8!I53+مرکز9!I53+مرکز10!I53+مرکز11!I53+مرکز12!I53+مرکز13!I53+مرکز14!I53+مرکز15!I53+مرکز16!I53+'مرکز17)'!I53+مرکز18!I53+'مرک19)'!I53+مرکز20!I53+مرک21!I53+مرک22!I53+مرکز23!I53</f>
        <v>0</v>
      </c>
      <c r="J53" s="93">
        <f>'مرکز 1'!J53+'مرکز 2'!J53+'مرکز 3'!J53+'مرکز 4'!J53+'مرکز 5'!J53+مرکز6!J53+مرکز7!J53+مرکز8!J53+مرکز9!J53+مرکز10!J53+مرکز11!J53+مرکز12!J53+مرکز13!J53+مرکز14!J53+مرکز15!J53+مرکز16!J53+'مرکز17)'!J53+مرکز18!J53+'مرک19)'!J53+مرکز20!J53+مرک21!J53+مرک22!J53+مرکز23!J53</f>
        <v>0</v>
      </c>
      <c r="K53" s="93">
        <f>'مرکز 1'!K53+'مرکز 2'!K53+'مرکز 3'!K53+'مرکز 4'!K53+'مرکز 5'!K53+مرکز6!K53+مرکز7!K53+مرکز8!K53+مرکز9!K53+مرکز10!K53+مرکز11!K53+مرکز12!K53+مرکز13!K53+مرکز14!K53+مرکز15!K53+مرکز16!K53+'مرکز17)'!K53+مرکز18!K53+'مرک19)'!K53+مرکز20!K53+مرک21!K53+مرک22!K53+مرکز23!K53</f>
        <v>0</v>
      </c>
      <c r="L53" s="93">
        <f>'مرکز 1'!L53+'مرکز 2'!L53+'مرکز 3'!L53+'مرکز 4'!L53+'مرکز 5'!L53+مرکز6!L53+مرکز7!L53+مرکز8!L53+مرکز9!L53+مرکز10!L53+مرکز11!L53+مرکز12!L53+مرکز13!L53+مرکز14!L53+مرکز15!L53+مرکز16!L53+'مرکز17)'!L53+مرکز18!L53+'مرک19)'!L53+مرکز20!L53+مرک21!L53+مرک22!L53+مرکز23!L53</f>
        <v>0</v>
      </c>
      <c r="M53" s="93">
        <f>'مرکز 1'!M53+'مرکز 2'!M53+'مرکز 3'!M53+'مرکز 4'!M53+'مرکز 5'!M53+مرکز6!M53+مرکز7!M53+مرکز8!M53+مرکز9!M53+مرکز10!M53+مرکز11!M53+مرکز12!M53+مرکز13!M53+مرکز14!M53+مرکز15!M53+مرکز16!M53+'مرکز17)'!M53+مرکز18!M53+'مرک19)'!M53+مرکز20!M53+مرک21!M53+مرک22!M53+مرکز23!M53</f>
        <v>0</v>
      </c>
      <c r="N53" s="93">
        <f>'مرکز 1'!N53+'مرکز 2'!N53+'مرکز 3'!N53+'مرکز 4'!N53+'مرکز 5'!N53+مرکز6!N53+مرکز7!N53+مرکز8!N53+مرکز9!N53+مرکز10!N53+مرکز11!N53+مرکز12!N53+مرکز13!N53+مرکز14!N53+مرکز15!N53+مرکز16!N53+'مرکز17)'!N53+مرکز18!N53+'مرک19)'!N53+مرکز20!N53+مرک21!N53+مرک22!N53+مرکز23!N53</f>
        <v>0</v>
      </c>
      <c r="O53" s="93">
        <f>'مرکز 1'!O53+'مرکز 2'!O53+'مرکز 3'!O53+'مرکز 4'!O53+'مرکز 5'!O53+مرکز6!O53+مرکز7!O53+مرکز8!O53+مرکز9!O53+مرکز10!O53+مرکز11!O53+مرکز12!O53+مرکز13!O53+مرکز14!O53+مرکز15!O53+مرکز16!O53+'مرکز17)'!O53+مرکز18!O53+'مرک19)'!O53+مرکز20!O53+مرک21!O53+مرک22!O53+مرکز23!O53</f>
        <v>0</v>
      </c>
      <c r="P53" s="93">
        <f>'مرکز 1'!P53+'مرکز 2'!P53+'مرکز 3'!P53+'مرکز 4'!P53+'مرکز 5'!P53+مرکز6!P53+مرکز7!P53+مرکز8!P53+مرکز9!P53+مرکز10!P53+مرکز11!P53+مرکز12!P53+مرکز13!P53+مرکز14!P53+مرکز15!P53+مرکز16!P53+'مرکز17)'!P53+مرکز18!P53+'مرک19)'!P53+مرکز20!P53+مرک21!P53+مرک22!P53+مرکز23!P53</f>
        <v>0</v>
      </c>
      <c r="Q53" s="93">
        <f>'مرکز 1'!Q53+'مرکز 2'!Q53+'مرکز 3'!Q53+'مرکز 4'!Q53+'مرکز 5'!Q53+مرکز6!Q53+مرکز7!Q53+مرکز8!Q53+مرکز9!Q53+مرکز10!Q53+مرکز11!Q53+مرکز12!Q53+مرکز13!Q53+مرکز14!Q53+مرکز15!Q53+مرکز16!Q53+'مرکز17)'!Q53+مرکز18!Q53+'مرک19)'!Q53+مرکز20!Q53+مرک21!Q53+مرک22!Q53+مرکز23!Q53</f>
        <v>0</v>
      </c>
      <c r="R53" s="93">
        <f>'مرکز 1'!R53+'مرکز 2'!R53+'مرکز 3'!R53+'مرکز 4'!R53+'مرکز 5'!R53+مرکز6!R53+مرکز7!R53+مرکز8!R53+مرکز9!R53+مرکز10!R53+مرکز11!R53+مرکز12!R53+مرکز13!R53+مرکز14!R53+مرکز15!R53+مرکز16!R53+'مرکز17)'!R53+مرکز18!R53+'مرک19)'!R53+مرکز20!R53+مرک21!R53+مرک22!R53+مرکز23!R53</f>
        <v>0</v>
      </c>
      <c r="S53" s="93">
        <f>'مرکز 1'!S53+'مرکز 2'!S53+'مرکز 3'!S53+'مرکز 4'!S53+'مرکز 5'!S53+مرکز6!S53+مرکز7!S53+مرکز8!S53+مرکز9!S53+مرکز10!S53+مرکز11!S53+مرکز12!S53+مرکز13!S53+مرکز14!S53+مرکز15!S53+مرکز16!S53+'مرکز17)'!S53+مرکز18!S53+'مرک19)'!S53+مرکز20!S53+مرک21!S53+مرک22!S53+مرکز23!S53</f>
        <v>0</v>
      </c>
      <c r="T53" s="93">
        <f>'مرکز 1'!T53+'مرکز 2'!T53+'مرکز 3'!T53+'مرکز 4'!T53+'مرکز 5'!T53+مرکز6!T53+مرکز7!T53+مرکز8!T53+مرکز9!T53+مرکز10!T53+مرکز11!T53+مرکز12!T53+مرکز13!T53+مرکز14!T53+مرکز15!T53+مرکز16!T53+'مرکز17)'!T53+مرکز18!T53+'مرک19)'!T53+مرکز20!T53+مرک21!T53+مرک22!T53+مرکز23!T53</f>
        <v>0</v>
      </c>
      <c r="U53" s="93">
        <f>'مرکز 1'!U53+'مرکز 2'!U53+'مرکز 3'!U53+'مرکز 4'!U53+'مرکز 5'!U53+مرکز6!U53+مرکز7!U53+مرکز8!U53+مرکز9!U53+مرکز10!U53+مرکز11!U53+مرکز12!U53+مرکز13!U53+مرکز14!U53+مرکز15!U53+مرکز16!U53+'مرکز17)'!U53+مرکز18!U53+'مرک19)'!U53+مرکز20!U53+مرک21!U53+مرک22!U53+مرکز23!U53</f>
        <v>0</v>
      </c>
      <c r="V53" s="93">
        <f>'مرکز 1'!V53+'مرکز 2'!V53+'مرکز 3'!V53+'مرکز 4'!V53+'مرکز 5'!V53+مرکز6!V53+مرکز7!V53+مرکز8!V53+مرکز9!V53+مرکز10!V53+مرکز11!V53+مرکز12!V53+مرکز13!V53+مرکز14!V53+مرکز15!V53+مرکز16!V53+'مرکز17)'!V53+مرکز18!V53+'مرک19)'!V53+مرکز20!V53+مرک21!V53+مرک22!V53+مرکز23!V53</f>
        <v>0</v>
      </c>
      <c r="W53" s="93">
        <f>'مرکز 1'!W53+'مرکز 2'!W53+'مرکز 3'!W53+'مرکز 4'!W53+'مرکز 5'!W53+مرکز6!W53+مرکز7!W53+مرکز8!W53+مرکز9!W53+مرکز10!W53+مرکز11!W53+مرکز12!W53+مرکز13!W53+مرکز14!W53+مرکز15!W53+مرکز16!W53+'مرکز17)'!W53+مرکز18!W53+'مرک19)'!W53+مرکز20!W53+مرک21!W53+مرک22!W53+مرکز23!W53</f>
        <v>0</v>
      </c>
      <c r="X53" s="93">
        <f>'مرکز 1'!X53+'مرکز 2'!X53+'مرکز 3'!X53+'مرکز 4'!X53+'مرکز 5'!X53+مرکز6!X53+مرکز7!X53+مرکز8!X53+مرکز9!X53+مرکز10!X53+مرکز11!X53+مرکز12!X53+مرکز13!X53+مرکز14!X53+مرکز15!X53+مرکز16!X53+'مرکز17)'!X53+مرکز18!X53+'مرک19)'!X53+مرکز20!X53+مرک21!X53+مرک22!X53+مرکز23!X53</f>
        <v>0</v>
      </c>
      <c r="Y53" s="18">
        <f t="shared" ref="Y53:Y57" si="8">SUM(C53:X53)</f>
        <v>0</v>
      </c>
      <c r="Z53" s="86"/>
      <c r="AA53" s="86"/>
      <c r="AB53" s="86"/>
      <c r="AC53" s="86"/>
      <c r="AD53" s="86"/>
      <c r="AE53" s="86"/>
      <c r="AF53" s="86"/>
      <c r="AG53" s="86"/>
      <c r="AH53" s="86"/>
      <c r="AI53" s="86"/>
    </row>
    <row r="54" spans="1:35">
      <c r="A54" s="215" t="s">
        <v>6</v>
      </c>
      <c r="B54" s="88" t="s">
        <v>82</v>
      </c>
      <c r="C54" s="93">
        <f>'مرکز 1'!C54+'مرکز 2'!C54+'مرکز 3'!C54+'مرکز 4'!C54+'مرکز 5'!C54+مرکز6!C54+مرکز7!C54+مرکز8!C54+مرکز9!C54+مرکز10!C54+مرکز11!C54+مرکز12!C54+مرکز13!C54+مرکز14!C54+مرکز15!C54+مرکز16!C54+'مرکز17)'!C54+مرکز18!C54+'مرک19)'!C54+مرکز20!C54+مرک21!C54+مرک22!C54+مرکز23!C54</f>
        <v>0</v>
      </c>
      <c r="D54" s="93">
        <f>'مرکز 1'!D54+'مرکز 2'!D54+'مرکز 3'!D54+'مرکز 4'!D54+'مرکز 5'!D54+مرکز6!D54+مرکز7!D54+مرکز8!D54+مرکز9!D54+مرکز10!D54+مرکز11!D54+مرکز12!D54+مرکز13!D54+مرکز14!D54+مرکز15!D54+مرکز16!D54+'مرکز17)'!D54+مرکز18!D54+'مرک19)'!D54+مرکز20!D54+مرک21!D54+مرک22!D54+مرکز23!D54</f>
        <v>0</v>
      </c>
      <c r="E54" s="93">
        <f>'مرکز 1'!E54+'مرکز 2'!E54+'مرکز 3'!E54+'مرکز 4'!E54+'مرکز 5'!E54+مرکز6!E54+مرکز7!E54+مرکز8!E54+مرکز9!E54+مرکز10!E54+مرکز11!E54+مرکز12!E54+مرکز13!E54+مرکز14!E54+مرکز15!E54+مرکز16!E54+'مرکز17)'!E54+مرکز18!E54+'مرک19)'!E54+مرکز20!E54+مرک21!E54+مرک22!E54+مرکز23!E54</f>
        <v>0</v>
      </c>
      <c r="F54" s="93">
        <f>'مرکز 1'!F54+'مرکز 2'!F54+'مرکز 3'!F54+'مرکز 4'!F54+'مرکز 5'!F54+مرکز6!F54+مرکز7!F54+مرکز8!F54+مرکز9!F54+مرکز10!F54+مرکز11!F54+مرکز12!F54+مرکز13!F54+مرکز14!F54+مرکز15!F54+مرکز16!F54+'مرکز17)'!F54+مرکز18!F54+'مرک19)'!F54+مرکز20!F54+مرک21!F54+مرک22!F54+مرکز23!F54</f>
        <v>0</v>
      </c>
      <c r="G54" s="93">
        <f>'مرکز 1'!G54+'مرکز 2'!G54+'مرکز 3'!G54+'مرکز 4'!G54+'مرکز 5'!G54+مرکز6!G54+مرکز7!G54+مرکز8!G54+مرکز9!G54+مرکز10!G54+مرکز11!G54+مرکز12!G54+مرکز13!G54+مرکز14!G54+مرکز15!G54+مرکز16!G54+'مرکز17)'!G54+مرکز18!G54+'مرک19)'!G54+مرکز20!G54+مرک21!G54+مرک22!G54+مرکز23!G54</f>
        <v>0</v>
      </c>
      <c r="H54" s="93">
        <f>'مرکز 1'!H54+'مرکز 2'!H54+'مرکز 3'!H54+'مرکز 4'!H54+'مرکز 5'!H54+مرکز6!H54+مرکز7!H54+مرکز8!H54+مرکز9!H54+مرکز10!H54+مرکز11!H54+مرکز12!H54+مرکز13!H54+مرکز14!H54+مرکز15!H54+مرکز16!H54+'مرکز17)'!H54+مرکز18!H54+'مرک19)'!H54+مرکز20!H54+مرک21!H54+مرک22!H54+مرکز23!H54</f>
        <v>0</v>
      </c>
      <c r="I54" s="93">
        <f>'مرکز 1'!I54+'مرکز 2'!I54+'مرکز 3'!I54+'مرکز 4'!I54+'مرکز 5'!I54+مرکز6!I54+مرکز7!I54+مرکز8!I54+مرکز9!I54+مرکز10!I54+مرکز11!I54+مرکز12!I54+مرکز13!I54+مرکز14!I54+مرکز15!I54+مرکز16!I54+'مرکز17)'!I54+مرکز18!I54+'مرک19)'!I54+مرکز20!I54+مرک21!I54+مرک22!I54+مرکز23!I54</f>
        <v>0</v>
      </c>
      <c r="J54" s="93">
        <f>'مرکز 1'!J54+'مرکز 2'!J54+'مرکز 3'!J54+'مرکز 4'!J54+'مرکز 5'!J54+مرکز6!J54+مرکز7!J54+مرکز8!J54+مرکز9!J54+مرکز10!J54+مرکز11!J54+مرکز12!J54+مرکز13!J54+مرکز14!J54+مرکز15!J54+مرکز16!J54+'مرکز17)'!J54+مرکز18!J54+'مرک19)'!J54+مرکز20!J54+مرک21!J54+مرک22!J54+مرکز23!J54</f>
        <v>0</v>
      </c>
      <c r="K54" s="93">
        <f>'مرکز 1'!K54+'مرکز 2'!K54+'مرکز 3'!K54+'مرکز 4'!K54+'مرکز 5'!K54+مرکز6!K54+مرکز7!K54+مرکز8!K54+مرکز9!K54+مرکز10!K54+مرکز11!K54+مرکز12!K54+مرکز13!K54+مرکز14!K54+مرکز15!K54+مرکز16!K54+'مرکز17)'!K54+مرکز18!K54+'مرک19)'!K54+مرکز20!K54+مرک21!K54+مرک22!K54+مرکز23!K54</f>
        <v>0</v>
      </c>
      <c r="L54" s="93">
        <f>'مرکز 1'!L54+'مرکز 2'!L54+'مرکز 3'!L54+'مرکز 4'!L54+'مرکز 5'!L54+مرکز6!L54+مرکز7!L54+مرکز8!L54+مرکز9!L54+مرکز10!L54+مرکز11!L54+مرکز12!L54+مرکز13!L54+مرکز14!L54+مرکز15!L54+مرکز16!L54+'مرکز17)'!L54+مرکز18!L54+'مرک19)'!L54+مرکز20!L54+مرک21!L54+مرک22!L54+مرکز23!L54</f>
        <v>0</v>
      </c>
      <c r="M54" s="93">
        <f>'مرکز 1'!M54+'مرکز 2'!M54+'مرکز 3'!M54+'مرکز 4'!M54+'مرکز 5'!M54+مرکز6!M54+مرکز7!M54+مرکز8!M54+مرکز9!M54+مرکز10!M54+مرکز11!M54+مرکز12!M54+مرکز13!M54+مرکز14!M54+مرکز15!M54+مرکز16!M54+'مرکز17)'!M54+مرکز18!M54+'مرک19)'!M54+مرکز20!M54+مرک21!M54+مرک22!M54+مرکز23!M54</f>
        <v>0</v>
      </c>
      <c r="N54" s="93">
        <f>'مرکز 1'!N54+'مرکز 2'!N54+'مرکز 3'!N54+'مرکز 4'!N54+'مرکز 5'!N54+مرکز6!N54+مرکز7!N54+مرکز8!N54+مرکز9!N54+مرکز10!N54+مرکز11!N54+مرکز12!N54+مرکز13!N54+مرکز14!N54+مرکز15!N54+مرکز16!N54+'مرکز17)'!N54+مرکز18!N54+'مرک19)'!N54+مرکز20!N54+مرک21!N54+مرک22!N54+مرکز23!N54</f>
        <v>0</v>
      </c>
      <c r="O54" s="93">
        <f>'مرکز 1'!O54+'مرکز 2'!O54+'مرکز 3'!O54+'مرکز 4'!O54+'مرکز 5'!O54+مرکز6!O54+مرکز7!O54+مرکز8!O54+مرکز9!O54+مرکز10!O54+مرکز11!O54+مرکز12!O54+مرکز13!O54+مرکز14!O54+مرکز15!O54+مرکز16!O54+'مرکز17)'!O54+مرکز18!O54+'مرک19)'!O54+مرکز20!O54+مرک21!O54+مرک22!O54+مرکز23!O54</f>
        <v>0</v>
      </c>
      <c r="P54" s="93">
        <f>'مرکز 1'!P54+'مرکز 2'!P54+'مرکز 3'!P54+'مرکز 4'!P54+'مرکز 5'!P54+مرکز6!P54+مرکز7!P54+مرکز8!P54+مرکز9!P54+مرکز10!P54+مرکز11!P54+مرکز12!P54+مرکز13!P54+مرکز14!P54+مرکز15!P54+مرکز16!P54+'مرکز17)'!P54+مرکز18!P54+'مرک19)'!P54+مرکز20!P54+مرک21!P54+مرک22!P54+مرکز23!P54</f>
        <v>0</v>
      </c>
      <c r="Q54" s="93">
        <f>'مرکز 1'!Q54+'مرکز 2'!Q54+'مرکز 3'!Q54+'مرکز 4'!Q54+'مرکز 5'!Q54+مرکز6!Q54+مرکز7!Q54+مرکز8!Q54+مرکز9!Q54+مرکز10!Q54+مرکز11!Q54+مرکز12!Q54+مرکز13!Q54+مرکز14!Q54+مرکز15!Q54+مرکز16!Q54+'مرکز17)'!Q54+مرکز18!Q54+'مرک19)'!Q54+مرکز20!Q54+مرک21!Q54+مرک22!Q54+مرکز23!Q54</f>
        <v>0</v>
      </c>
      <c r="R54" s="93">
        <f>'مرکز 1'!R54+'مرکز 2'!R54+'مرکز 3'!R54+'مرکز 4'!R54+'مرکز 5'!R54+مرکز6!R54+مرکز7!R54+مرکز8!R54+مرکز9!R54+مرکز10!R54+مرکز11!R54+مرکز12!R54+مرکز13!R54+مرکز14!R54+مرکز15!R54+مرکز16!R54+'مرکز17)'!R54+مرکز18!R54+'مرک19)'!R54+مرکز20!R54+مرک21!R54+مرک22!R54+مرکز23!R54</f>
        <v>0</v>
      </c>
      <c r="S54" s="93">
        <f>'مرکز 1'!S54+'مرکز 2'!S54+'مرکز 3'!S54+'مرکز 4'!S54+'مرکز 5'!S54+مرکز6!S54+مرکز7!S54+مرکز8!S54+مرکز9!S54+مرکز10!S54+مرکز11!S54+مرکز12!S54+مرکز13!S54+مرکز14!S54+مرکز15!S54+مرکز16!S54+'مرکز17)'!S54+مرکز18!S54+'مرک19)'!S54+مرکز20!S54+مرک21!S54+مرک22!S54+مرکز23!S54</f>
        <v>0</v>
      </c>
      <c r="T54" s="93">
        <f>'مرکز 1'!T54+'مرکز 2'!T54+'مرکز 3'!T54+'مرکز 4'!T54+'مرکز 5'!T54+مرکز6!T54+مرکز7!T54+مرکز8!T54+مرکز9!T54+مرکز10!T54+مرکز11!T54+مرکز12!T54+مرکز13!T54+مرکز14!T54+مرکز15!T54+مرکز16!T54+'مرکز17)'!T54+مرکز18!T54+'مرک19)'!T54+مرکز20!T54+مرک21!T54+مرک22!T54+مرکز23!T54</f>
        <v>0</v>
      </c>
      <c r="U54" s="93">
        <f>'مرکز 1'!U54+'مرکز 2'!U54+'مرکز 3'!U54+'مرکز 4'!U54+'مرکز 5'!U54+مرکز6!U54+مرکز7!U54+مرکز8!U54+مرکز9!U54+مرکز10!U54+مرکز11!U54+مرکز12!U54+مرکز13!U54+مرکز14!U54+مرکز15!U54+مرکز16!U54+'مرکز17)'!U54+مرکز18!U54+'مرک19)'!U54+مرکز20!U54+مرک21!U54+مرک22!U54+مرکز23!U54</f>
        <v>0</v>
      </c>
      <c r="V54" s="93">
        <f>'مرکز 1'!V54+'مرکز 2'!V54+'مرکز 3'!V54+'مرکز 4'!V54+'مرکز 5'!V54+مرکز6!V54+مرکز7!V54+مرکز8!V54+مرکز9!V54+مرکز10!V54+مرکز11!V54+مرکز12!V54+مرکز13!V54+مرکز14!V54+مرکز15!V54+مرکز16!V54+'مرکز17)'!V54+مرکز18!V54+'مرک19)'!V54+مرکز20!V54+مرک21!V54+مرک22!V54+مرکز23!V54</f>
        <v>0</v>
      </c>
      <c r="W54" s="93">
        <f>'مرکز 1'!W54+'مرکز 2'!W54+'مرکز 3'!W54+'مرکز 4'!W54+'مرکز 5'!W54+مرکز6!W54+مرکز7!W54+مرکز8!W54+مرکز9!W54+مرکز10!W54+مرکز11!W54+مرکز12!W54+مرکز13!W54+مرکز14!W54+مرکز15!W54+مرکز16!W54+'مرکز17)'!W54+مرکز18!W54+'مرک19)'!W54+مرکز20!W54+مرک21!W54+مرک22!W54+مرکز23!W54</f>
        <v>0</v>
      </c>
      <c r="X54" s="93">
        <f>'مرکز 1'!X54+'مرکز 2'!X54+'مرکز 3'!X54+'مرکز 4'!X54+'مرکز 5'!X54+مرکز6!X54+مرکز7!X54+مرکز8!X54+مرکز9!X54+مرکز10!X54+مرکز11!X54+مرکز12!X54+مرکز13!X54+مرکز14!X54+مرکز15!X54+مرکز16!X54+'مرکز17)'!X54+مرکز18!X54+'مرک19)'!X54+مرکز20!X54+مرک21!X54+مرک22!X54+مرکز23!X54</f>
        <v>0</v>
      </c>
      <c r="Y54" s="18">
        <f t="shared" si="8"/>
        <v>0</v>
      </c>
      <c r="Z54" s="86"/>
      <c r="AA54" s="86"/>
      <c r="AB54" s="86"/>
      <c r="AC54" s="86"/>
      <c r="AD54" s="86"/>
      <c r="AE54" s="86"/>
      <c r="AF54" s="86"/>
      <c r="AG54" s="86"/>
      <c r="AH54" s="86"/>
      <c r="AI54" s="86"/>
    </row>
    <row r="55" spans="1:35">
      <c r="A55" s="189"/>
      <c r="B55" s="88" t="s">
        <v>12</v>
      </c>
      <c r="C55" s="93">
        <f>'مرکز 1'!C55+'مرکز 2'!C55+'مرکز 3'!C55+'مرکز 4'!C55+'مرکز 5'!C55+مرکز6!C55+مرکز7!C55+مرکز8!C55+مرکز9!C55+مرکز10!C55+مرکز11!C55+مرکز12!C55+مرکز13!C55+مرکز14!C55+مرکز15!C55+مرکز16!C55+'مرکز17)'!C55+مرکز18!C55+'مرک19)'!C55+مرکز20!C55+مرک21!C55+مرک22!C55+مرکز23!C55</f>
        <v>0</v>
      </c>
      <c r="D55" s="93">
        <f>'مرکز 1'!D55+'مرکز 2'!D55+'مرکز 3'!D55+'مرکز 4'!D55+'مرکز 5'!D55+مرکز6!D55+مرکز7!D55+مرکز8!D55+مرکز9!D55+مرکز10!D55+مرکز11!D55+مرکز12!D55+مرکز13!D55+مرکز14!D55+مرکز15!D55+مرکز16!D55+'مرکز17)'!D55+مرکز18!D55+'مرک19)'!D55+مرکز20!D55+مرک21!D55+مرک22!D55+مرکز23!D55</f>
        <v>0</v>
      </c>
      <c r="E55" s="93">
        <f>'مرکز 1'!E55+'مرکز 2'!E55+'مرکز 3'!E55+'مرکز 4'!E55+'مرکز 5'!E55+مرکز6!E55+مرکز7!E55+مرکز8!E55+مرکز9!E55+مرکز10!E55+مرکز11!E55+مرکز12!E55+مرکز13!E55+مرکز14!E55+مرکز15!E55+مرکز16!E55+'مرکز17)'!E55+مرکز18!E55+'مرک19)'!E55+مرکز20!E55+مرک21!E55+مرک22!E55+مرکز23!E55</f>
        <v>0</v>
      </c>
      <c r="F55" s="93">
        <f>'مرکز 1'!F55+'مرکز 2'!F55+'مرکز 3'!F55+'مرکز 4'!F55+'مرکز 5'!F55+مرکز6!F55+مرکز7!F55+مرکز8!F55+مرکز9!F55+مرکز10!F55+مرکز11!F55+مرکز12!F55+مرکز13!F55+مرکز14!F55+مرکز15!F55+مرکز16!F55+'مرکز17)'!F55+مرکز18!F55+'مرک19)'!F55+مرکز20!F55+مرک21!F55+مرک22!F55+مرکز23!F55</f>
        <v>0</v>
      </c>
      <c r="G55" s="93">
        <f>'مرکز 1'!G55+'مرکز 2'!G55+'مرکز 3'!G55+'مرکز 4'!G55+'مرکز 5'!G55+مرکز6!G55+مرکز7!G55+مرکز8!G55+مرکز9!G55+مرکز10!G55+مرکز11!G55+مرکز12!G55+مرکز13!G55+مرکز14!G55+مرکز15!G55+مرکز16!G55+'مرکز17)'!G55+مرکز18!G55+'مرک19)'!G55+مرکز20!G55+مرک21!G55+مرک22!G55+مرکز23!G55</f>
        <v>0</v>
      </c>
      <c r="H55" s="93">
        <f>'مرکز 1'!H55+'مرکز 2'!H55+'مرکز 3'!H55+'مرکز 4'!H55+'مرکز 5'!H55+مرکز6!H55+مرکز7!H55+مرکز8!H55+مرکز9!H55+مرکز10!H55+مرکز11!H55+مرکز12!H55+مرکز13!H55+مرکز14!H55+مرکز15!H55+مرکز16!H55+'مرکز17)'!H55+مرکز18!H55+'مرک19)'!H55+مرکز20!H55+مرک21!H55+مرک22!H55+مرکز23!H55</f>
        <v>0</v>
      </c>
      <c r="I55" s="93">
        <f>'مرکز 1'!I55+'مرکز 2'!I55+'مرکز 3'!I55+'مرکز 4'!I55+'مرکز 5'!I55+مرکز6!I55+مرکز7!I55+مرکز8!I55+مرکز9!I55+مرکز10!I55+مرکز11!I55+مرکز12!I55+مرکز13!I55+مرکز14!I55+مرکز15!I55+مرکز16!I55+'مرکز17)'!I55+مرکز18!I55+'مرک19)'!I55+مرکز20!I55+مرک21!I55+مرک22!I55+مرکز23!I55</f>
        <v>0</v>
      </c>
      <c r="J55" s="93">
        <f>'مرکز 1'!J55+'مرکز 2'!J55+'مرکز 3'!J55+'مرکز 4'!J55+'مرکز 5'!J55+مرکز6!J55+مرکز7!J55+مرکز8!J55+مرکز9!J55+مرکز10!J55+مرکز11!J55+مرکز12!J55+مرکز13!J55+مرکز14!J55+مرکز15!J55+مرکز16!J55+'مرکز17)'!J55+مرکز18!J55+'مرک19)'!J55+مرکز20!J55+مرک21!J55+مرک22!J55+مرکز23!J55</f>
        <v>0</v>
      </c>
      <c r="K55" s="93">
        <f>'مرکز 1'!K55+'مرکز 2'!K55+'مرکز 3'!K55+'مرکز 4'!K55+'مرکز 5'!K55+مرکز6!K55+مرکز7!K55+مرکز8!K55+مرکز9!K55+مرکز10!K55+مرکز11!K55+مرکز12!K55+مرکز13!K55+مرکز14!K55+مرکز15!K55+مرکز16!K55+'مرکز17)'!K55+مرکز18!K55+'مرک19)'!K55+مرکز20!K55+مرک21!K55+مرک22!K55+مرکز23!K55</f>
        <v>0</v>
      </c>
      <c r="L55" s="93">
        <f>'مرکز 1'!L55+'مرکز 2'!L55+'مرکز 3'!L55+'مرکز 4'!L55+'مرکز 5'!L55+مرکز6!L55+مرکز7!L55+مرکز8!L55+مرکز9!L55+مرکز10!L55+مرکز11!L55+مرکز12!L55+مرکز13!L55+مرکز14!L55+مرکز15!L55+مرکز16!L55+'مرکز17)'!L55+مرکز18!L55+'مرک19)'!L55+مرکز20!L55+مرک21!L55+مرک22!L55+مرکز23!L55</f>
        <v>0</v>
      </c>
      <c r="M55" s="93">
        <f>'مرکز 1'!M55+'مرکز 2'!M55+'مرکز 3'!M55+'مرکز 4'!M55+'مرکز 5'!M55+مرکز6!M55+مرکز7!M55+مرکز8!M55+مرکز9!M55+مرکز10!M55+مرکز11!M55+مرکز12!M55+مرکز13!M55+مرکز14!M55+مرکز15!M55+مرکز16!M55+'مرکز17)'!M55+مرکز18!M55+'مرک19)'!M55+مرکز20!M55+مرک21!M55+مرک22!M55+مرکز23!M55</f>
        <v>0</v>
      </c>
      <c r="N55" s="93">
        <f>'مرکز 1'!N55+'مرکز 2'!N55+'مرکز 3'!N55+'مرکز 4'!N55+'مرکز 5'!N55+مرکز6!N55+مرکز7!N55+مرکز8!N55+مرکز9!N55+مرکز10!N55+مرکز11!N55+مرکز12!N55+مرکز13!N55+مرکز14!N55+مرکز15!N55+مرکز16!N55+'مرکز17)'!N55+مرکز18!N55+'مرک19)'!N55+مرکز20!N55+مرک21!N55+مرک22!N55+مرکز23!N55</f>
        <v>0</v>
      </c>
      <c r="O55" s="93">
        <f>'مرکز 1'!O55+'مرکز 2'!O55+'مرکز 3'!O55+'مرکز 4'!O55+'مرکز 5'!O55+مرکز6!O55+مرکز7!O55+مرکز8!O55+مرکز9!O55+مرکز10!O55+مرکز11!O55+مرکز12!O55+مرکز13!O55+مرکز14!O55+مرکز15!O55+مرکز16!O55+'مرکز17)'!O55+مرکز18!O55+'مرک19)'!O55+مرکز20!O55+مرک21!O55+مرک22!O55+مرکز23!O55</f>
        <v>0</v>
      </c>
      <c r="P55" s="93">
        <f>'مرکز 1'!P55+'مرکز 2'!P55+'مرکز 3'!P55+'مرکز 4'!P55+'مرکز 5'!P55+مرکز6!P55+مرکز7!P55+مرکز8!P55+مرکز9!P55+مرکز10!P55+مرکز11!P55+مرکز12!P55+مرکز13!P55+مرکز14!P55+مرکز15!P55+مرکز16!P55+'مرکز17)'!P55+مرکز18!P55+'مرک19)'!P55+مرکز20!P55+مرک21!P55+مرک22!P55+مرکز23!P55</f>
        <v>0</v>
      </c>
      <c r="Q55" s="93">
        <f>'مرکز 1'!Q55+'مرکز 2'!Q55+'مرکز 3'!Q55+'مرکز 4'!Q55+'مرکز 5'!Q55+مرکز6!Q55+مرکز7!Q55+مرکز8!Q55+مرکز9!Q55+مرکز10!Q55+مرکز11!Q55+مرکز12!Q55+مرکز13!Q55+مرکز14!Q55+مرکز15!Q55+مرکز16!Q55+'مرکز17)'!Q55+مرکز18!Q55+'مرک19)'!Q55+مرکز20!Q55+مرک21!Q55+مرک22!Q55+مرکز23!Q55</f>
        <v>0</v>
      </c>
      <c r="R55" s="93">
        <f>'مرکز 1'!R55+'مرکز 2'!R55+'مرکز 3'!R55+'مرکز 4'!R55+'مرکز 5'!R55+مرکز6!R55+مرکز7!R55+مرکز8!R55+مرکز9!R55+مرکز10!R55+مرکز11!R55+مرکز12!R55+مرکز13!R55+مرکز14!R55+مرکز15!R55+مرکز16!R55+'مرکز17)'!R55+مرکز18!R55+'مرک19)'!R55+مرکز20!R55+مرک21!R55+مرک22!R55+مرکز23!R55</f>
        <v>0</v>
      </c>
      <c r="S55" s="93">
        <f>'مرکز 1'!S55+'مرکز 2'!S55+'مرکز 3'!S55+'مرکز 4'!S55+'مرکز 5'!S55+مرکز6!S55+مرکز7!S55+مرکز8!S55+مرکز9!S55+مرکز10!S55+مرکز11!S55+مرکز12!S55+مرکز13!S55+مرکز14!S55+مرکز15!S55+مرکز16!S55+'مرکز17)'!S55+مرکز18!S55+'مرک19)'!S55+مرکز20!S55+مرک21!S55+مرک22!S55+مرکز23!S55</f>
        <v>0</v>
      </c>
      <c r="T55" s="93">
        <f>'مرکز 1'!T55+'مرکز 2'!T55+'مرکز 3'!T55+'مرکز 4'!T55+'مرکز 5'!T55+مرکز6!T55+مرکز7!T55+مرکز8!T55+مرکز9!T55+مرکز10!T55+مرکز11!T55+مرکز12!T55+مرکز13!T55+مرکز14!T55+مرکز15!T55+مرکز16!T55+'مرکز17)'!T55+مرکز18!T55+'مرک19)'!T55+مرکز20!T55+مرک21!T55+مرک22!T55+مرکز23!T55</f>
        <v>0</v>
      </c>
      <c r="U55" s="93">
        <f>'مرکز 1'!U55+'مرکز 2'!U55+'مرکز 3'!U55+'مرکز 4'!U55+'مرکز 5'!U55+مرکز6!U55+مرکز7!U55+مرکز8!U55+مرکز9!U55+مرکز10!U55+مرکز11!U55+مرکز12!U55+مرکز13!U55+مرکز14!U55+مرکز15!U55+مرکز16!U55+'مرکز17)'!U55+مرکز18!U55+'مرک19)'!U55+مرکز20!U55+مرک21!U55+مرک22!U55+مرکز23!U55</f>
        <v>0</v>
      </c>
      <c r="V55" s="93">
        <f>'مرکز 1'!V55+'مرکز 2'!V55+'مرکز 3'!V55+'مرکز 4'!V55+'مرکز 5'!V55+مرکز6!V55+مرکز7!V55+مرکز8!V55+مرکز9!V55+مرکز10!V55+مرکز11!V55+مرکز12!V55+مرکز13!V55+مرکز14!V55+مرکز15!V55+مرکز16!V55+'مرکز17)'!V55+مرکز18!V55+'مرک19)'!V55+مرکز20!V55+مرک21!V55+مرک22!V55+مرکز23!V55</f>
        <v>0</v>
      </c>
      <c r="W55" s="93">
        <f>'مرکز 1'!W55+'مرکز 2'!W55+'مرکز 3'!W55+'مرکز 4'!W55+'مرکز 5'!W55+مرکز6!W55+مرکز7!W55+مرکز8!W55+مرکز9!W55+مرکز10!W55+مرکز11!W55+مرکز12!W55+مرکز13!W55+مرکز14!W55+مرکز15!W55+مرکز16!W55+'مرکز17)'!W55+مرکز18!W55+'مرک19)'!W55+مرکز20!W55+مرک21!W55+مرک22!W55+مرکز23!W55</f>
        <v>0</v>
      </c>
      <c r="X55" s="93">
        <f>'مرکز 1'!X55+'مرکز 2'!X55+'مرکز 3'!X55+'مرکز 4'!X55+'مرکز 5'!X55+مرکز6!X55+مرکز7!X55+مرکز8!X55+مرکز9!X55+مرکز10!X55+مرکز11!X55+مرکز12!X55+مرکز13!X55+مرکز14!X55+مرکز15!X55+مرکز16!X55+'مرکز17)'!X55+مرکز18!X55+'مرک19)'!X55+مرکز20!X55+مرک21!X55+مرک22!X55+مرکز23!X55</f>
        <v>0</v>
      </c>
      <c r="Y55" s="18">
        <f t="shared" si="8"/>
        <v>0</v>
      </c>
      <c r="Z55" s="86"/>
      <c r="AA55" s="86"/>
      <c r="AB55" s="86"/>
      <c r="AC55" s="86"/>
      <c r="AD55" s="86"/>
      <c r="AE55" s="86"/>
      <c r="AF55" s="86"/>
      <c r="AG55" s="86"/>
      <c r="AH55" s="86"/>
      <c r="AI55" s="86"/>
    </row>
    <row r="56" spans="1:35">
      <c r="A56" s="215" t="s">
        <v>9</v>
      </c>
      <c r="B56" s="17" t="s">
        <v>82</v>
      </c>
      <c r="C56" s="89">
        <f>C52+C54</f>
        <v>0</v>
      </c>
      <c r="D56" s="89">
        <f t="shared" ref="C56:X57" si="9">D52+D54</f>
        <v>0</v>
      </c>
      <c r="E56" s="89">
        <f t="shared" si="9"/>
        <v>0</v>
      </c>
      <c r="F56" s="89">
        <f t="shared" si="9"/>
        <v>0</v>
      </c>
      <c r="G56" s="89">
        <f t="shared" si="9"/>
        <v>0</v>
      </c>
      <c r="H56" s="89">
        <f t="shared" si="9"/>
        <v>0</v>
      </c>
      <c r="I56" s="89">
        <f>I52+I54</f>
        <v>0</v>
      </c>
      <c r="J56" s="89">
        <f t="shared" si="9"/>
        <v>0</v>
      </c>
      <c r="K56" s="89">
        <f t="shared" si="9"/>
        <v>0</v>
      </c>
      <c r="L56" s="89">
        <f t="shared" si="9"/>
        <v>0</v>
      </c>
      <c r="M56" s="89">
        <f t="shared" si="9"/>
        <v>0</v>
      </c>
      <c r="N56" s="89">
        <f t="shared" si="9"/>
        <v>0</v>
      </c>
      <c r="O56" s="89">
        <f t="shared" si="9"/>
        <v>0</v>
      </c>
      <c r="P56" s="89">
        <f t="shared" si="9"/>
        <v>0</v>
      </c>
      <c r="Q56" s="89">
        <f t="shared" si="9"/>
        <v>0</v>
      </c>
      <c r="R56" s="89">
        <f t="shared" si="9"/>
        <v>0</v>
      </c>
      <c r="S56" s="89">
        <f t="shared" si="9"/>
        <v>0</v>
      </c>
      <c r="T56" s="89">
        <f t="shared" si="9"/>
        <v>0</v>
      </c>
      <c r="U56" s="89">
        <f t="shared" si="9"/>
        <v>0</v>
      </c>
      <c r="V56" s="89">
        <f t="shared" si="9"/>
        <v>0</v>
      </c>
      <c r="W56" s="89">
        <f t="shared" si="9"/>
        <v>0</v>
      </c>
      <c r="X56" s="89">
        <f t="shared" si="9"/>
        <v>0</v>
      </c>
      <c r="Y56" s="18">
        <f t="shared" si="8"/>
        <v>0</v>
      </c>
      <c r="Z56" s="86"/>
      <c r="AA56" s="86"/>
      <c r="AB56" s="86"/>
      <c r="AC56" s="86"/>
      <c r="AD56" s="86"/>
      <c r="AE56" s="86"/>
      <c r="AF56" s="86"/>
      <c r="AG56" s="86"/>
      <c r="AH56" s="86"/>
      <c r="AI56" s="86"/>
    </row>
    <row r="57" spans="1:35" ht="16.5" thickBot="1">
      <c r="A57" s="216"/>
      <c r="B57" s="19" t="s">
        <v>12</v>
      </c>
      <c r="C57" s="17">
        <f t="shared" si="9"/>
        <v>0</v>
      </c>
      <c r="D57" s="17">
        <f t="shared" si="9"/>
        <v>0</v>
      </c>
      <c r="E57" s="17">
        <f t="shared" si="9"/>
        <v>0</v>
      </c>
      <c r="F57" s="17">
        <f t="shared" si="9"/>
        <v>0</v>
      </c>
      <c r="G57" s="17">
        <f t="shared" si="9"/>
        <v>0</v>
      </c>
      <c r="H57" s="17">
        <f t="shared" si="9"/>
        <v>0</v>
      </c>
      <c r="I57" s="17">
        <f t="shared" si="9"/>
        <v>0</v>
      </c>
      <c r="J57" s="17">
        <f t="shared" si="9"/>
        <v>0</v>
      </c>
      <c r="K57" s="17">
        <f t="shared" si="9"/>
        <v>0</v>
      </c>
      <c r="L57" s="17">
        <f t="shared" si="9"/>
        <v>0</v>
      </c>
      <c r="M57" s="17">
        <f t="shared" si="9"/>
        <v>0</v>
      </c>
      <c r="N57" s="17">
        <f t="shared" si="9"/>
        <v>0</v>
      </c>
      <c r="O57" s="17">
        <f t="shared" si="9"/>
        <v>0</v>
      </c>
      <c r="P57" s="17">
        <f t="shared" si="9"/>
        <v>0</v>
      </c>
      <c r="Q57" s="17">
        <f t="shared" si="9"/>
        <v>0</v>
      </c>
      <c r="R57" s="17">
        <f t="shared" si="9"/>
        <v>0</v>
      </c>
      <c r="S57" s="17">
        <f t="shared" si="9"/>
        <v>0</v>
      </c>
      <c r="T57" s="17">
        <f t="shared" si="9"/>
        <v>0</v>
      </c>
      <c r="U57" s="17">
        <f t="shared" si="9"/>
        <v>0</v>
      </c>
      <c r="V57" s="17">
        <f t="shared" si="9"/>
        <v>0</v>
      </c>
      <c r="W57" s="17">
        <f t="shared" si="9"/>
        <v>0</v>
      </c>
      <c r="X57" s="17">
        <f t="shared" si="9"/>
        <v>0</v>
      </c>
      <c r="Y57" s="18">
        <f t="shared" si="8"/>
        <v>0</v>
      </c>
      <c r="Z57" s="86"/>
      <c r="AA57" s="86"/>
      <c r="AB57" s="86"/>
      <c r="AC57" s="86"/>
      <c r="AD57" s="86"/>
      <c r="AE57" s="86"/>
      <c r="AF57" s="86"/>
      <c r="AG57" s="86"/>
      <c r="AH57" s="86"/>
      <c r="AI57" s="86"/>
    </row>
    <row r="58" spans="1:35" ht="16.5" thickBot="1">
      <c r="A58" s="86"/>
      <c r="B58" s="86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</row>
    <row r="59" spans="1:35" ht="31.5" customHeight="1" thickBot="1">
      <c r="A59" s="296" t="s">
        <v>83</v>
      </c>
      <c r="B59" s="297"/>
      <c r="C59" s="297"/>
      <c r="D59" s="297"/>
      <c r="E59" s="297"/>
      <c r="F59" s="297"/>
      <c r="G59" s="297"/>
      <c r="H59" s="297"/>
      <c r="I59" s="297"/>
      <c r="J59" s="297"/>
      <c r="K59" s="298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  <c r="AG59" s="86"/>
      <c r="AH59" s="86"/>
      <c r="AI59" s="86"/>
    </row>
    <row r="60" spans="1:35" ht="105" customHeight="1">
      <c r="A60" s="3" t="s">
        <v>2</v>
      </c>
      <c r="B60" s="22" t="s">
        <v>84</v>
      </c>
      <c r="C60" s="22" t="s">
        <v>85</v>
      </c>
      <c r="D60" s="22" t="s">
        <v>86</v>
      </c>
      <c r="E60" s="105" t="s">
        <v>87</v>
      </c>
      <c r="F60" s="22" t="s">
        <v>88</v>
      </c>
      <c r="G60" s="22" t="s">
        <v>89</v>
      </c>
      <c r="H60" s="22" t="s">
        <v>90</v>
      </c>
      <c r="I60" s="22" t="s">
        <v>91</v>
      </c>
      <c r="J60" s="22" t="s">
        <v>92</v>
      </c>
      <c r="K60" s="23" t="s">
        <v>93</v>
      </c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  <c r="AI60" s="86"/>
    </row>
    <row r="61" spans="1:35" ht="32.25" customHeight="1">
      <c r="A61" s="215" t="s">
        <v>5</v>
      </c>
      <c r="B61" s="17" t="s">
        <v>74</v>
      </c>
      <c r="C61" s="93">
        <f>'مرکز 1'!C61+'مرکز 2'!C61+'مرکز 3'!C61+'مرکز 4'!C61+'مرکز 5'!C61+مرکز6!C61+مرکز7!C61+مرکز8!C61+مرکز9!C61+مرکز10!C61+مرکز11!C61+مرکز12!C61+مرکز13!C61+مرکز14!C61+مرکز15!C61+مرکز16!C61+'مرکز17)'!C61+مرکز18!C61+'مرک19)'!C61+مرکز20!C61+مرک21!C61+مرک22!C61+مرکز23!C61</f>
        <v>0</v>
      </c>
      <c r="D61" s="93">
        <f>'مرکز 1'!D61+'مرکز 2'!D61+'مرکز 3'!D61+'مرکز 4'!D61+'مرکز 5'!D61+مرکز6!D61+مرکز7!D61+مرکز8!D61+مرکز9!D61+مرکز10!D61+مرکز11!D61+مرکز12!D61+مرکز13!D61+مرکز14!D61+مرکز15!D61+مرکز16!D61+'مرکز17)'!D61+مرکز18!D61+'مرک19)'!D61+مرکز20!D61+مرک21!D61+مرک22!D61+مرکز23!D61</f>
        <v>0</v>
      </c>
      <c r="E61" s="93">
        <f>'مرکز 1'!E61+'مرکز 2'!E61+'مرکز 3'!E61+'مرکز 4'!E61+'مرکز 5'!E61+مرکز6!E61+مرکز7!E61+مرکز8!E61+مرکز9!E61+مرکز10!E61+مرکز11!E61+مرکز12!E61+مرکز13!E61+مرکز14!E61+مرکز15!E61+مرکز16!E61+'مرکز17)'!E61+مرکز18!E61+'مرک19)'!E61+مرکز20!E61+مرک21!E61+مرک22!E61+مرکز23!E61</f>
        <v>0</v>
      </c>
      <c r="F61" s="93">
        <f>'مرکز 1'!F61+'مرکز 2'!F61+'مرکز 3'!F61+'مرکز 4'!F61+'مرکز 5'!F61+مرکز6!F61+مرکز7!F61+مرکز8!F61+مرکز9!F61+مرکز10!F61+مرکز11!F61+مرکز12!F61+مرکز13!F61+مرکز14!F61+مرکز15!F61+مرکز16!F61+'مرکز17)'!F61+مرکز18!F61+'مرک19)'!F61+مرکز20!F61+مرک21!F61+مرک22!F61+مرکز23!F61</f>
        <v>0</v>
      </c>
      <c r="G61" s="93">
        <f>'مرکز 1'!G61+'مرکز 2'!G61+'مرکز 3'!G61+'مرکز 4'!G61+'مرکز 5'!G61+مرکز6!G61+مرکز7!G61+مرکز8!G61+مرکز9!G61+مرکز10!G61+مرکز11!G61+مرکز12!G61+مرکز13!G61+مرکز14!G61+مرکز15!G61+مرکز16!G61+'مرکز17)'!G61+مرکز18!G61+'مرک19)'!G61+مرکز20!G61+مرک21!G61+مرک22!G61+مرکز23!G61</f>
        <v>0</v>
      </c>
      <c r="H61" s="93">
        <f>'مرکز 1'!H61+'مرکز 2'!H61+'مرکز 3'!H61+'مرکز 4'!H61+'مرکز 5'!H61+مرکز6!H61+مرکز7!H61+مرکز8!H61+مرکز9!H61+مرکز10!H61+مرکز11!H61+مرکز12!H61+مرکز13!H61+مرکز14!H61+مرکز15!H61+مرکز16!H61+'مرکز17)'!H61+مرکز18!H61+'مرک19)'!H61+مرکز20!H61+مرک21!H61+مرک22!H61+مرکز23!H61</f>
        <v>0</v>
      </c>
      <c r="I61" s="93">
        <f>'مرکز 1'!I61+'مرکز 2'!I61+'مرکز 3'!I61+'مرکز 4'!I61+'مرکز 5'!I61+مرکز6!I61+مرکز7!I61+مرکز8!I61+مرکز9!I61+مرکز10!I61+مرکز11!I61+مرکز12!I61+مرکز13!I61+مرکز14!I61+مرکز15!I61+مرکز16!I61+'مرکز17)'!I61+مرکز18!I61+'مرک19)'!I61+مرکز20!I61+مرک21!I61+مرک22!I61+مرکز23!I61</f>
        <v>0</v>
      </c>
      <c r="J61" s="93">
        <f>'مرکز 1'!J61+'مرکز 2'!J61+'مرکز 3'!J61+'مرکز 4'!J61+'مرکز 5'!J61+مرکز6!J61+مرکز7!J61+مرکز8!J61+مرکز9!J61+مرکز10!J61+مرکز11!J61+مرکز12!J61+مرکز13!J61+مرکز14!J61+مرکز15!J61+مرکز16!J61+'مرکز17)'!J61+مرکز18!J61+'مرک19)'!J61+مرکز20!J61+مرک21!J61+مرک22!J61+مرکز23!J61</f>
        <v>0</v>
      </c>
      <c r="K61" s="93">
        <f>'مرکز 1'!K61+'مرکز 2'!K61+'مرکز 3'!K61+'مرکز 4'!K61+'مرکز 5'!K61+مرکز6!K61+مرکز7!K61+مرکز8!K61+مرکز9!K61+مرکز10!K61+مرکز11!K61+مرکز12!K61+مرکز13!K61+مرکز14!K61+مرکز15!K61+مرکز16!K61+'مرکز17)'!K61+مرکز18!K61+'مرک19)'!K61+مرکز20!K61+مرک21!K61+مرک22!K61+مرکز23!K61</f>
        <v>0</v>
      </c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  <c r="AI61" s="86"/>
    </row>
    <row r="62" spans="1:35" ht="41.25" customHeight="1">
      <c r="A62" s="188"/>
      <c r="B62" s="17" t="s">
        <v>94</v>
      </c>
      <c r="C62" s="93">
        <f>'مرکز 1'!C62+'مرکز 2'!C62+'مرکز 3'!C62+'مرکز 4'!C62+'مرکز 5'!C62+مرکز6!C62+مرکز7!C62+مرکز8!C62+مرکز9!C62+مرکز10!C62+مرکز11!C62+مرکز12!C62+مرکز13!C62+مرکز14!C62+مرکز15!C62+مرکز16!C62+'مرکز17)'!C62+مرکز18!C62+'مرک19)'!C62+مرکز20!C62+مرک21!C62+مرک22!C62+مرکز23!C62</f>
        <v>0</v>
      </c>
      <c r="D62" s="93">
        <f>'مرکز 1'!D62+'مرکز 2'!D62+'مرکز 3'!D62+'مرکز 4'!D62+'مرکز 5'!D62+مرکز6!D62+مرکز7!D62+مرکز8!D62+مرکز9!D62+مرکز10!D62+مرکز11!D62+مرکز12!D62+مرکز13!D62+مرکز14!D62+مرکز15!D62+مرکز16!D62+'مرکز17)'!D62+مرکز18!D62+'مرک19)'!D62+مرکز20!D62+مرک21!D62+مرک22!D62+مرکز23!D62</f>
        <v>0</v>
      </c>
      <c r="E62" s="93">
        <f>'مرکز 1'!E62+'مرکز 2'!E62+'مرکز 3'!E62+'مرکز 4'!E62+'مرکز 5'!E62+مرکز6!E62+مرکز7!E62+مرکز8!E62+مرکز9!E62+مرکز10!E62+مرکز11!E62+مرکز12!E62+مرکز13!E62+مرکز14!E62+مرکز15!E62+مرکز16!E62+'مرکز17)'!E62+مرکز18!E62+'مرک19)'!E62+مرکز20!E62+مرک21!E62+مرک22!E62+مرکز23!E62</f>
        <v>0</v>
      </c>
      <c r="F62" s="24"/>
      <c r="G62" s="24"/>
      <c r="H62" s="93">
        <f>'مرکز 1'!H62+'مرکز 2'!H62+'مرکز 3'!H62+'مرکز 4'!H62+'مرکز 5'!H62+مرکز6!H62+مرکز7!H62+مرکز8!H62+مرکز9!H62+مرکز10!H62+مرکز11!H62+مرکز12!H62+مرکز13!H62+مرکز14!H62+مرکز15!H62+مرکز16!H62+'مرکز17)'!H62+مرکز18!H62+'مرک19)'!H62+مرکز20!H62+مرک21!H62+مرک22!H62+مرکز23!H62</f>
        <v>0</v>
      </c>
      <c r="I62" s="24"/>
      <c r="J62" s="93">
        <f>'مرکز 1'!J62+'مرکز 2'!J62+'مرکز 3'!J62+'مرکز 4'!J62+'مرکز 5'!J62+مرکز6!J62+مرکز7!J62+مرکز8!J62+مرکز9!J62+مرکز10!J62+مرکز11!J62+مرکز12!J62+مرکز13!J62+مرکز14!J62+مرکز15!J62+مرکز16!J62+'مرکز17)'!J62+مرکز18!J62+'مرک19)'!J62+مرکز20!J62+مرک21!J62+مرک22!J62+مرکز23!J62</f>
        <v>0</v>
      </c>
      <c r="K62" s="93">
        <f>'مرکز 1'!K62+'مرکز 2'!K62+'مرکز 3'!K62+'مرکز 4'!K62+'مرکز 5'!K62+مرکز6!K62+مرکز7!K62+مرکز8!K62+مرکز9!K62+مرکز10!K62+مرکز11!K62+مرکز12!K62+مرکز13!K62+مرکز14!K62+مرکز15!K62+مرکز16!K62+'مرکز17)'!K62+مرکز18!K62+'مرک19)'!K62+مرکز20!K62+مرک21!K62+مرک22!K62+مرکز23!K62</f>
        <v>0</v>
      </c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</row>
    <row r="63" spans="1:35" ht="54" customHeight="1">
      <c r="A63" s="189"/>
      <c r="B63" s="17" t="s">
        <v>95</v>
      </c>
      <c r="C63" s="93">
        <f>'مرکز 1'!C63+'مرکز 2'!C63+'مرکز 3'!C63+'مرکز 4'!C63+'مرکز 5'!C63+مرکز6!C63+مرکز7!C63+مرکز8!C63+مرکز9!C63+مرکز10!C63+مرکز11!C63+مرکز12!C63+مرکز13!C63+مرکز14!C63+مرکز15!C63+مرکز16!C63+'مرکز17)'!C63+مرکز18!C63+'مرک19)'!C63+مرکز20!C63+مرک21!C63+مرک22!C63+مرکز23!C63</f>
        <v>0</v>
      </c>
      <c r="D63" s="93">
        <f>'مرکز 1'!D63+'مرکز 2'!D63+'مرکز 3'!D63+'مرکز 4'!D63+'مرکز 5'!D63+مرکز6!D63+مرکز7!D63+مرکز8!D63+مرکز9!D63+مرکز10!D63+مرکز11!D63+مرکز12!D63+مرکز13!D63+مرکز14!D63+مرکز15!D63+مرکز16!D63+'مرکز17)'!D63+مرکز18!D63+'مرک19)'!D63+مرکز20!D63+مرک21!D63+مرک22!D63+مرکز23!D63</f>
        <v>0</v>
      </c>
      <c r="E63" s="93">
        <f>'مرکز 1'!E63+'مرکز 2'!E63+'مرکز 3'!E63+'مرکز 4'!E63+'مرکز 5'!E63+مرکز6!E63+مرکز7!E63+مرکز8!E63+مرکز9!E63+مرکز10!E63+مرکز11!E63+مرکز12!E63+مرکز13!E63+مرکز14!E63+مرکز15!E63+مرکز16!E63+'مرکز17)'!E63+مرکز18!E63+'مرک19)'!E63+مرکز20!E63+مرک21!E63+مرک22!E63+مرکز23!E63</f>
        <v>0</v>
      </c>
      <c r="F63" s="24"/>
      <c r="G63" s="24"/>
      <c r="H63" s="93">
        <f>'مرکز 1'!H63+'مرکز 2'!H63+'مرکز 3'!H63+'مرکز 4'!H63+'مرکز 5'!H63+مرکز6!H63+مرکز7!H63+مرکز8!H63+مرکز9!H63+مرکز10!H63+مرکز11!H63+مرکز12!H63+مرکز13!H63+مرکز14!H63+مرکز15!H63+مرکز16!H63+'مرکز17)'!H63+مرکز18!H63+'مرک19)'!H63+مرکز20!H63+مرک21!H63+مرک22!H63+مرکز23!H63</f>
        <v>0</v>
      </c>
      <c r="I63" s="24"/>
      <c r="J63" s="93">
        <f>'مرکز 1'!J63+'مرکز 2'!J63+'مرکز 3'!J63+'مرکز 4'!J63+'مرکز 5'!J63+مرکز6!J63+مرکز7!J63+مرکز8!J63+مرکز9!J63+مرکز10!J63+مرکز11!J63+مرکز12!J63+مرکز13!J63+مرکز14!J63+مرکز15!J63+مرکز16!J63+'مرکز17)'!J63+مرکز18!J63+'مرک19)'!J63+مرکز20!J63+مرک21!J63+مرک22!J63+مرکز23!J63</f>
        <v>0</v>
      </c>
      <c r="K63" s="93">
        <f>'مرکز 1'!K63+'مرکز 2'!K63+'مرکز 3'!K63+'مرکز 4'!K63+'مرکز 5'!K63+مرکز6!K63+مرکز7!K63+مرکز8!K63+مرکز9!K63+مرکز10!K63+مرکز11!K63+مرکز12!K63+مرکز13!K63+مرکز14!K63+مرکز15!K63+مرکز16!K63+'مرکز17)'!K63+مرکز18!K63+'مرک19)'!K63+مرکز20!K63+مرک21!K63+مرک22!K63+مرکز23!K63</f>
        <v>0</v>
      </c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  <c r="AI63" s="86"/>
    </row>
    <row r="64" spans="1:35" ht="38.25" customHeight="1">
      <c r="A64" s="215" t="s">
        <v>6</v>
      </c>
      <c r="B64" s="17" t="s">
        <v>74</v>
      </c>
      <c r="C64" s="93">
        <f>'مرکز 1'!C64+'مرکز 2'!C64+'مرکز 3'!C64+'مرکز 4'!C64+'مرکز 5'!C64+مرکز6!C64+مرکز7!C64+مرکز8!C64+مرکز9!C64+مرکز10!C64+مرکز11!C64+مرکز12!C64+مرکز13!C64+مرکز14!C64+مرکز15!C64+مرکز16!C64+'مرکز17)'!C64+مرکز18!C64+'مرک19)'!C64+مرکز20!C64+مرک21!C64+مرک22!C64+مرکز23!C64</f>
        <v>0</v>
      </c>
      <c r="D64" s="93">
        <f>'مرکز 1'!D64+'مرکز 2'!D64+'مرکز 3'!D64+'مرکز 4'!D64+'مرکز 5'!D64+مرکز6!D64+مرکز7!D64+مرکز8!D64+مرکز9!D64+مرکز10!D64+مرکز11!D64+مرکز12!D64+مرکز13!D64+مرکز14!D64+مرکز15!D64+مرکز16!D64+'مرکز17)'!D64+مرکز18!D64+'مرک19)'!D64+مرکز20!D64+مرک21!D64+مرک22!D64+مرکز23!D64</f>
        <v>0</v>
      </c>
      <c r="E64" s="93">
        <f>'مرکز 1'!E64+'مرکز 2'!E64+'مرکز 3'!E64+'مرکز 4'!E64+'مرکز 5'!E64+مرکز6!E64+مرکز7!E64+مرکز8!E64+مرکز9!E64+مرکز10!E64+مرکز11!E64+مرکز12!E64+مرکز13!E64+مرکز14!E64+مرکز15!E64+مرکز16!E64+'مرکز17)'!E64+مرکز18!E64+'مرک19)'!E64+مرکز20!E64+مرک21!E64+مرک22!E64+مرکز23!E64</f>
        <v>0</v>
      </c>
      <c r="F64" s="93">
        <f>'مرکز 1'!F64+'مرکز 2'!F64+'مرکز 3'!F64+'مرکز 4'!F64+'مرکز 5'!F64+مرکز6!F64+مرکز7!F64+مرکز8!F64+مرکز9!F64+مرکز10!F64+مرکز11!F64+مرکز12!F64+مرکز13!F64+مرکز14!F64+مرکز15!F64+مرکز16!F64+'مرکز17)'!F64+مرکز18!F64+'مرک19)'!F64+مرکز20!F64+مرک21!F64+مرک22!F64+مرکز23!F64</f>
        <v>0</v>
      </c>
      <c r="G64" s="93">
        <f>'مرکز 1'!G64+'مرکز 2'!G64+'مرکز 3'!G64+'مرکز 4'!G64+'مرکز 5'!G64+مرکز6!G64+مرکز7!G64+مرکز8!G64+مرکز9!G64+مرکز10!G64+مرکز11!G64+مرکز12!G64+مرکز13!G64+مرکز14!G64+مرکز15!G64+مرکز16!G64+'مرکز17)'!G64+مرکز18!G64+'مرک19)'!G64+مرکز20!G64+مرک21!G64+مرک22!G64+مرکز23!G64</f>
        <v>0</v>
      </c>
      <c r="H64" s="93">
        <f>'مرکز 1'!H64+'مرکز 2'!H64+'مرکز 3'!H64+'مرکز 4'!H64+'مرکز 5'!H64+مرکز6!H64+مرکز7!H64+مرکز8!H64+مرکز9!H64+مرکز10!H64+مرکز11!H64+مرکز12!H64+مرکز13!H64+مرکز14!H64+مرکز15!H64+مرکز16!H64+'مرکز17)'!H64+مرکز18!H64+'مرک19)'!H64+مرکز20!H64+مرک21!H64+مرک22!H64+مرکز23!H64</f>
        <v>0</v>
      </c>
      <c r="I64" s="93">
        <f>'مرکز 1'!I64+'مرکز 2'!I64+'مرکز 3'!I64+'مرکز 4'!I64+'مرکز 5'!I64+مرکز6!I64+مرکز7!I64+مرکز8!I64+مرکز9!I64+مرکز10!I64+مرکز11!I64+مرکز12!I64+مرکز13!I64+مرکز14!I64+مرکز15!I64+مرکز16!I64+'مرکز17)'!I64+مرکز18!I64+'مرک19)'!I64+مرکز20!I64+مرک21!I64+مرک22!I64+مرکز23!I64</f>
        <v>0</v>
      </c>
      <c r="J64" s="93">
        <f>'مرکز 1'!J64+'مرکز 2'!J64+'مرکز 3'!J64+'مرکز 4'!J64+'مرکز 5'!J64+مرکز6!J64+مرکز7!J64+مرکز8!J64+مرکز9!J64+مرکز10!J64+مرکز11!J64+مرکز12!J64+مرکز13!J64+مرکز14!J64+مرکز15!J64+مرکز16!J64+'مرکز17)'!J64+مرکز18!J64+'مرک19)'!J64+مرکز20!J64+مرک21!J64+مرک22!J64+مرکز23!J64</f>
        <v>0</v>
      </c>
      <c r="K64" s="93">
        <f>'مرکز 1'!K64+'مرکز 2'!K64+'مرکز 3'!K64+'مرکز 4'!K64+'مرکز 5'!K64+مرکز6!K64+مرکز7!K64+مرکز8!K64+مرکز9!K64+مرکز10!K64+مرکز11!K64+مرکز12!K64+مرکز13!K64+مرکز14!K64+مرکز15!K64+مرکز16!K64+'مرکز17)'!K64+مرکز18!K64+'مرک19)'!K64+مرکز20!K64+مرک21!K64+مرک22!K64+مرکز23!K64</f>
        <v>0</v>
      </c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</row>
    <row r="65" spans="1:35" ht="42.75" customHeight="1">
      <c r="A65" s="188"/>
      <c r="B65" s="17" t="s">
        <v>94</v>
      </c>
      <c r="C65" s="93">
        <f>'مرکز 1'!C65+'مرکز 2'!C65+'مرکز 3'!C65+'مرکز 4'!C65+'مرکز 5'!C65+مرکز6!C65+مرکز7!C65+مرکز8!C65+مرکز9!C65+مرکز10!C65+مرکز11!C65+مرکز12!C65+مرکز13!C65+مرکز14!C65+مرکز15!C65+مرکز16!C65+'مرکز17)'!C65+مرکز18!C65+'مرک19)'!C65+مرکز20!C65+مرک21!C65+مرک22!C65+مرکز23!C65</f>
        <v>0</v>
      </c>
      <c r="D65" s="93">
        <f>'مرکز 1'!D65+'مرکز 2'!D65+'مرکز 3'!D65+'مرکز 4'!D65+'مرکز 5'!D65+مرکز6!D65+مرکز7!D65+مرکز8!D65+مرکز9!D65+مرکز10!D65+مرکز11!D65+مرکز12!D65+مرکز13!D65+مرکز14!D65+مرکز15!D65+مرکز16!D65+'مرکز17)'!D65+مرکز18!D65+'مرک19)'!D65+مرکز20!D65+مرک21!D65+مرک22!D65+مرکز23!D65</f>
        <v>0</v>
      </c>
      <c r="E65" s="93">
        <f>'مرکز 1'!E65+'مرکز 2'!E65+'مرکز 3'!E65+'مرکز 4'!E65+'مرکز 5'!E65+مرکز6!E65+مرکز7!E65+مرکز8!E65+مرکز9!E65+مرکز10!E65+مرکز11!E65+مرکز12!E65+مرکز13!E65+مرکز14!E65+مرکز15!E65+مرکز16!E65+'مرکز17)'!E65+مرکز18!E65+'مرک19)'!E65+مرکز20!E65+مرک21!E65+مرک22!E65+مرکز23!E65</f>
        <v>0</v>
      </c>
      <c r="F65" s="24"/>
      <c r="G65" s="24"/>
      <c r="H65" s="93">
        <f>'مرکز 1'!H65+'مرکز 2'!H65+'مرکز 3'!H65+'مرکز 4'!H65+'مرکز 5'!H65+مرکز6!H65+مرکز7!H65+مرکز8!H65+مرکز9!H65+مرکز10!H65+مرکز11!H65+مرکز12!H65+مرکز13!H65+مرکز14!H65+مرکز15!H65+مرکز16!H65+'مرکز17)'!H65+مرکز18!H65+'مرک19)'!H65+مرکز20!H65+مرک21!H65+مرک22!H65+مرکز23!H65</f>
        <v>0</v>
      </c>
      <c r="I65" s="24"/>
      <c r="J65" s="93">
        <f>'مرکز 1'!J65+'مرکز 2'!J65+'مرکز 3'!J65+'مرکز 4'!J65+'مرکز 5'!J65+مرکز6!J65+مرکز7!J65+مرکز8!J65+مرکز9!J65+مرکز10!J65+مرکز11!J65+مرکز12!J65+مرکز13!J65+مرکز14!J65+مرکز15!J65+مرکز16!J65+'مرکز17)'!J65+مرکز18!J65+'مرک19)'!J65+مرکز20!J65+مرک21!J65+مرک22!J65+مرکز23!J65</f>
        <v>0</v>
      </c>
      <c r="K65" s="93">
        <f>'مرکز 1'!K65+'مرکز 2'!K65+'مرکز 3'!K65+'مرکز 4'!K65+'مرکز 5'!K65+مرکز6!K65+مرکز7!K65+مرکز8!K65+مرکز9!K65+مرکز10!K65+مرکز11!K65+مرکز12!K65+مرکز13!K65+مرکز14!K65+مرکز15!K65+مرکز16!K65+'مرکز17)'!K65+مرکز18!K65+'مرک19)'!K65+مرکز20!K65+مرک21!K65+مرک22!K65+مرکز23!K65</f>
        <v>0</v>
      </c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  <c r="AI65" s="86"/>
    </row>
    <row r="66" spans="1:35" ht="33.75" customHeight="1" thickBot="1">
      <c r="A66" s="216"/>
      <c r="B66" s="19" t="s">
        <v>95</v>
      </c>
      <c r="C66" s="93">
        <f>'مرکز 1'!C66+'مرکز 2'!C66+'مرکز 3'!C66+'مرکز 4'!C66+'مرکز 5'!C66+مرکز6!C66+مرکز7!C66+مرکز8!C66+مرکز9!C66+مرکز10!C66+مرکز11!C66+مرکز12!C66+مرکز13!C66+مرکز14!C66+مرکز15!C66+مرکز16!C66+'مرکز17)'!C66+مرکز18!C66+'مرک19)'!C66+مرکز20!C66+مرک21!C66+مرک22!C66+مرکز23!C66</f>
        <v>0</v>
      </c>
      <c r="D66" s="93">
        <f>'مرکز 1'!D66+'مرکز 2'!D66+'مرکز 3'!D66+'مرکز 4'!D66+'مرکز 5'!D66+مرکز6!D66+مرکز7!D66+مرکز8!D66+مرکز9!D66+مرکز10!D66+مرکز11!D66+مرکز12!D66+مرکز13!D66+مرکز14!D66+مرکز15!D66+مرکز16!D66+'مرکز17)'!D66+مرکز18!D66+'مرک19)'!D66+مرکز20!D66+مرک21!D66+مرک22!D66+مرکز23!D66</f>
        <v>0</v>
      </c>
      <c r="E66" s="93">
        <f>'مرکز 1'!E66+'مرکز 2'!E66+'مرکز 3'!E66+'مرکز 4'!E66+'مرکز 5'!E66+مرکز6!E66+مرکز7!E66+مرکز8!E66+مرکز9!E66+مرکز10!E66+مرکز11!E66+مرکز12!E66+مرکز13!E66+مرکز14!E66+مرکز15!E66+مرکز16!E66+'مرکز17)'!E66+مرکز18!E66+'مرک19)'!E66+مرکز20!E66+مرک21!E66+مرک22!E66+مرکز23!E66</f>
        <v>0</v>
      </c>
      <c r="F66" s="25"/>
      <c r="G66" s="25"/>
      <c r="H66" s="93">
        <f>'مرکز 1'!H66+'مرکز 2'!H66+'مرکز 3'!H66+'مرکز 4'!H66+'مرکز 5'!H66+مرکز6!H66+مرکز7!H66+مرکز8!H66+مرکز9!H66+مرکز10!H66+مرکز11!H66+مرکز12!H66+مرکز13!H66+مرکز14!H66+مرکز15!H66+مرکز16!H66+'مرکز17)'!H66+مرکز18!H66+'مرک19)'!H66+مرکز20!H66+مرک21!H66+مرک22!H66+مرکز23!H66</f>
        <v>0</v>
      </c>
      <c r="I66" s="25"/>
      <c r="J66" s="93">
        <f>'مرکز 1'!J66+'مرکز 2'!J66+'مرکز 3'!J66+'مرکز 4'!J66+'مرکز 5'!J66+مرکز6!J66+مرکز7!J66+مرکز8!J66+مرکز9!J66+مرکز10!J66+مرکز11!J66+مرکز12!J66+مرکز13!J66+مرکز14!J66+مرکز15!J66+مرکز16!J66+'مرکز17)'!J66+مرکز18!J66+'مرک19)'!J66+مرکز20!J66+مرک21!J66+مرک22!J66+مرکز23!J66</f>
        <v>0</v>
      </c>
      <c r="K66" s="93">
        <f>'مرکز 1'!K66+'مرکز 2'!K66+'مرکز 3'!K66+'مرکز 4'!K66+'مرکز 5'!K66+مرکز6!K66+مرکز7!K66+مرکز8!K66+مرکز9!K66+مرکز10!K66+مرکز11!K66+مرکز12!K66+مرکز13!K66+مرکز14!K66+مرکز15!K66+مرکز16!K66+'مرکز17)'!K66+مرکز18!K66+'مرک19)'!K66+مرکز20!K66+مرک21!K66+مرک22!K66+مرکز23!K66</f>
        <v>0</v>
      </c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</row>
    <row r="67" spans="1:35">
      <c r="A67" s="86"/>
      <c r="B67" s="86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</row>
    <row r="68" spans="1:35" ht="16.5" thickBot="1">
      <c r="A68" s="299" t="s">
        <v>96</v>
      </c>
      <c r="B68" s="300"/>
      <c r="C68" s="300"/>
      <c r="D68" s="300"/>
      <c r="E68" s="300"/>
      <c r="F68" s="300"/>
      <c r="G68" s="300"/>
      <c r="H68" s="300"/>
      <c r="I68" s="300"/>
      <c r="J68" s="300"/>
      <c r="K68" s="300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</row>
    <row r="69" spans="1:35" ht="32.25" thickBot="1">
      <c r="A69" s="87" t="s">
        <v>2</v>
      </c>
      <c r="B69" s="90" t="s">
        <v>97</v>
      </c>
      <c r="C69" s="26" t="s">
        <v>38</v>
      </c>
      <c r="D69" s="27" t="s">
        <v>39</v>
      </c>
      <c r="E69" s="27" t="s">
        <v>40</v>
      </c>
      <c r="F69" s="27" t="s">
        <v>41</v>
      </c>
      <c r="G69" s="27" t="s">
        <v>98</v>
      </c>
      <c r="H69" s="27" t="s">
        <v>43</v>
      </c>
      <c r="I69" s="27" t="s">
        <v>44</v>
      </c>
      <c r="J69" s="28" t="s">
        <v>45</v>
      </c>
      <c r="K69" s="28" t="s">
        <v>276</v>
      </c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</row>
    <row r="70" spans="1:35" ht="28.5" customHeight="1">
      <c r="A70" s="236" t="s">
        <v>5</v>
      </c>
      <c r="B70" s="29" t="s">
        <v>99</v>
      </c>
      <c r="C70" s="93">
        <f>'مرکز 1'!C70+'مرکز 2'!C70+'مرکز 3'!C70+'مرکز 4'!C70+'مرکز 5'!C70+مرکز6!C70+مرکز7!C70+مرکز8!C70+مرکز9!C70+مرکز10!C70+مرکز11!C70+مرکز12!C70+مرکز13!C70+مرکز14!C70+مرکز15!C70+مرکز16!C70+'مرکز17)'!C70+مرکز18!C70+'مرک19)'!C70+مرکز20!C70+مرک21!C70+مرک22!C70+مرکز23!C70</f>
        <v>0</v>
      </c>
      <c r="D70" s="93">
        <f>'مرکز 1'!D70+'مرکز 2'!D70+'مرکز 3'!D70+'مرکز 4'!D70+'مرکز 5'!D70+مرکز6!D70+مرکز7!D70+مرکز8!D70+مرکز9!D70+مرکز10!D70+مرکز11!D70+مرکز12!D70+مرکز13!D70+مرکز14!D70+مرکز15!D70+مرکز16!D70+'مرکز17)'!D70+مرکز18!D70+'مرک19)'!D70+مرکز20!D70+مرک21!D70+مرک22!D70+مرکز23!D70</f>
        <v>0</v>
      </c>
      <c r="E70" s="93">
        <f>'مرکز 1'!E70+'مرکز 2'!E70+'مرکز 3'!E70+'مرکز 4'!E70+'مرکز 5'!E70+مرکز6!E70+مرکز7!E70+مرکز8!E70+مرکز9!E70+مرکز10!E70+مرکز11!E70+مرکز12!E70+مرکز13!E70+مرکز14!E70+مرکز15!E70+مرکز16!E70+'مرکز17)'!E70+مرکز18!E70+'مرک19)'!E70+مرکز20!E70+مرک21!E70+مرک22!E70+مرکز23!E70</f>
        <v>0</v>
      </c>
      <c r="F70" s="93">
        <f>'مرکز 1'!F70+'مرکز 2'!F70+'مرکز 3'!F70+'مرکز 4'!F70+'مرکز 5'!F70+مرکز6!F70+مرکز7!F70+مرکز8!F70+مرکز9!F70+مرکز10!F70+مرکز11!F70+مرکز12!F70+مرکز13!F70+مرکز14!F70+مرکز15!F70+مرکز16!F70+'مرکز17)'!F70+مرکز18!F70+'مرک19)'!F70+مرکز20!F70+مرک21!F70+مرک22!F70+مرکز23!F70</f>
        <v>0</v>
      </c>
      <c r="G70" s="93">
        <f>'مرکز 1'!G70+'مرکز 2'!G70+'مرکز 3'!G70+'مرکز 4'!G70+'مرکز 5'!G70+مرکز6!G70+مرکز7!G70+مرکز8!G70+مرکز9!G70+مرکز10!G70+مرکز11!G70+مرکز12!G70+مرکز13!G70+مرکز14!G70+مرکز15!G70+مرکز16!G70+'مرکز17)'!G70+مرکز18!G70+'مرک19)'!G70+مرکز20!G70+مرک21!G70+مرک22!G70+مرکز23!G70</f>
        <v>0</v>
      </c>
      <c r="H70" s="93">
        <f>'مرکز 1'!H70+'مرکز 2'!H70+'مرکز 3'!H70+'مرکز 4'!H70+'مرکز 5'!H70+مرکز6!H70+مرکز7!H70+مرکز8!H70+مرکز9!H70+مرکز10!H70+مرکز11!H70+مرکز12!H70+مرکز13!H70+مرکز14!H70+مرکز15!H70+مرکز16!H70+'مرکز17)'!H70+مرکز18!H70+'مرک19)'!H70+مرکز20!H70+مرک21!H70+مرک22!H70+مرکز23!H70</f>
        <v>0</v>
      </c>
      <c r="I70" s="93">
        <f>'مرکز 1'!I70+'مرکز 2'!I70+'مرکز 3'!I70+'مرکز 4'!I70+'مرکز 5'!I70+مرکز6!I70+مرکز7!I70+مرکز8!I70+مرکز9!I70+مرکز10!I70+مرکز11!I70+مرکز12!I70+مرکز13!I70+مرکز14!I70+مرکز15!I70+مرکز16!I70+'مرکز17)'!I70+مرکز18!I70+'مرک19)'!I70+مرکز20!I70+مرک21!I70+مرک22!I70+مرکز23!I70</f>
        <v>0</v>
      </c>
      <c r="J70" s="93">
        <f>'مرکز 1'!J70+'مرکز 2'!J70+'مرکز 3'!J70+'مرکز 4'!J70+'مرکز 5'!J70+مرکز6!J70+مرکز7!J70+مرکز8!J70+مرکز9!J70+مرکز10!J70+مرکز11!J70+مرکز12!J70+مرکز13!J70+مرکز14!J70+مرکز15!J70+مرکز16!J70+'مرکز17)'!J70+مرکز18!J70+'مرک19)'!J70+مرکز20!J70+مرک21!J70+مرک22!J70+مرکز23!J70</f>
        <v>0</v>
      </c>
      <c r="K70" s="143">
        <f>'مرکز 1'!K70+'مرکز 2'!K70+'مرکز 3'!K70+'مرکز 4'!K70+'مرکز 5'!K70+مرکز6!K70+مرکز7!K70+مرکز8!K70+مرکز9!K70+مرکز10!K70+مرکز11!K70+مرکز12!K70+مرکز13!K70+مرکز14!K70+مرکز15!K70+مرکز16!K70+'مرکز17)'!K70+مرکز18!K70+'مرک19)'!K70+مرکز20!K70+مرک21!K70+مرک22!K70+مرکز23!K70</f>
        <v>0</v>
      </c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</row>
    <row r="71" spans="1:35" ht="31.5">
      <c r="A71" s="237"/>
      <c r="B71" s="30" t="s">
        <v>100</v>
      </c>
      <c r="C71" s="93">
        <f>'مرکز 1'!C71+'مرکز 2'!C71+'مرکز 3'!C71+'مرکز 4'!C71+'مرکز 5'!C71+مرکز6!C71+مرکز7!C71+مرکز8!C71+مرکز9!C71+مرکز10!C71+مرکز11!C71+مرکز12!C71+مرکز13!C71+مرکز14!C71+مرکز15!C71+مرکز16!C71+'مرکز17)'!C71+مرکز18!C71+'مرک19)'!C71+مرکز20!C71+مرک21!C71+مرک22!C71+مرکز23!C71</f>
        <v>0</v>
      </c>
      <c r="D71" s="93">
        <f>'مرکز 1'!D71+'مرکز 2'!D71+'مرکز 3'!D71+'مرکز 4'!D71+'مرکز 5'!D71+مرکز6!D71+مرکز7!D71+مرکز8!D71+مرکز9!D71+مرکز10!D71+مرکز11!D71+مرکز12!D71+مرکز13!D71+مرکز14!D71+مرکز15!D71+مرکز16!D71+'مرکز17)'!D71+مرکز18!D71+'مرک19)'!D71+مرکز20!D71+مرک21!D71+مرک22!D71+مرکز23!D71</f>
        <v>0</v>
      </c>
      <c r="E71" s="93">
        <f>'مرکز 1'!E71+'مرکز 2'!E71+'مرکز 3'!E71+'مرکز 4'!E71+'مرکز 5'!E71+مرکز6!E71+مرکز7!E71+مرکز8!E71+مرکز9!E71+مرکز10!E71+مرکز11!E71+مرکز12!E71+مرکز13!E71+مرکز14!E71+مرکز15!E71+مرکز16!E71+'مرکز17)'!E71+مرکز18!E71+'مرک19)'!E71+مرکز20!E71+مرک21!E71+مرک22!E71+مرکز23!E71</f>
        <v>0</v>
      </c>
      <c r="F71" s="93">
        <f>'مرکز 1'!F71+'مرکز 2'!F71+'مرکز 3'!F71+'مرکز 4'!F71+'مرکز 5'!F71+مرکز6!F71+مرکز7!F71+مرکز8!F71+مرکز9!F71+مرکز10!F71+مرکز11!F71+مرکز12!F71+مرکز13!F71+مرکز14!F71+مرکز15!F71+مرکز16!F71+'مرکز17)'!F71+مرکز18!F71+'مرک19)'!F71+مرکز20!F71+مرک21!F71+مرک22!F71+مرکز23!F71</f>
        <v>0</v>
      </c>
      <c r="G71" s="93">
        <f>'مرکز 1'!G71+'مرکز 2'!G71+'مرکز 3'!G71+'مرکز 4'!G71+'مرکز 5'!G71+مرکز6!G71+مرکز7!G71+مرکز8!G71+مرکز9!G71+مرکز10!G71+مرکز11!G71+مرکز12!G71+مرکز13!G71+مرکز14!G71+مرکز15!G71+مرکز16!G71+'مرکز17)'!G71+مرکز18!G71+'مرک19)'!G71+مرکز20!G71+مرک21!G71+مرک22!G71+مرکز23!G71</f>
        <v>0</v>
      </c>
      <c r="H71" s="93">
        <f>'مرکز 1'!H71+'مرکز 2'!H71+'مرکز 3'!H71+'مرکز 4'!H71+'مرکز 5'!H71+مرکز6!H71+مرکز7!H71+مرکز8!H71+مرکز9!H71+مرکز10!H71+مرکز11!H71+مرکز12!H71+مرکز13!H71+مرکز14!H71+مرکز15!H71+مرکز16!H71+'مرکز17)'!H71+مرکز18!H71+'مرک19)'!H71+مرکز20!H71+مرک21!H71+مرک22!H71+مرکز23!H71</f>
        <v>0</v>
      </c>
      <c r="I71" s="93">
        <f>'مرکز 1'!I71+'مرکز 2'!I71+'مرکز 3'!I71+'مرکز 4'!I71+'مرکز 5'!I71+مرکز6!I71+مرکز7!I71+مرکز8!I71+مرکز9!I71+مرکز10!I71+مرکز11!I71+مرکز12!I71+مرکز13!I71+مرکز14!I71+مرکز15!I71+مرکز16!I71+'مرکز17)'!I71+مرکز18!I71+'مرک19)'!I71+مرکز20!I71+مرک21!I71+مرک22!I71+مرکز23!I71</f>
        <v>0</v>
      </c>
      <c r="J71" s="93">
        <f>'مرکز 1'!J71+'مرکز 2'!J71+'مرکز 3'!J71+'مرکز 4'!J71+'مرکز 5'!J71+مرکز6!J71+مرکز7!J71+مرکز8!J71+مرکز9!J71+مرکز10!J71+مرکز11!J71+مرکز12!J71+مرکز13!J71+مرکز14!J71+مرکز15!J71+مرکز16!J71+'مرکز17)'!J71+مرکز18!J71+'مرک19)'!J71+مرکز20!J71+مرک21!J71+مرک22!J71+مرکز23!J71</f>
        <v>0</v>
      </c>
      <c r="K71" s="93">
        <f>'مرکز 1'!K71+'مرکز 2'!K71+'مرکز 3'!K71+'مرکز 4'!K71+'مرکز 5'!K71+مرکز6!K71+مرکز7!K71+مرکز8!K71+مرکز9!K71+مرکز10!K71+مرکز11!K71+مرکز12!K71+مرکز13!K71+مرکز14!K71+مرکز15!K71+مرکز16!K71+'مرکز17)'!K71+مرکز18!K71+'مرک19)'!K71+مرکز20!K71+مرک21!K71+مرک22!K71+مرکز23!K71</f>
        <v>0</v>
      </c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</row>
    <row r="72" spans="1:35" ht="31.5">
      <c r="A72" s="237"/>
      <c r="B72" s="30" t="s">
        <v>101</v>
      </c>
      <c r="C72" s="93">
        <f>'مرکز 1'!C72+'مرکز 2'!C72+'مرکز 3'!C72+'مرکز 4'!C72+'مرکز 5'!C72+مرکز6!C72+مرکز7!C72+مرکز8!C72+مرکز9!C72+مرکز10!C72+مرکز11!C72+مرکز12!C72+مرکز13!C72+مرکز14!C72+مرکز15!C72+مرکز16!C72+'مرکز17)'!C72+مرکز18!C72+'مرک19)'!C72+مرکز20!C72+مرک21!C72+مرک22!C72+مرکز23!C72</f>
        <v>0</v>
      </c>
      <c r="D72" s="93">
        <f>'مرکز 1'!D72+'مرکز 2'!D72+'مرکز 3'!D72+'مرکز 4'!D72+'مرکز 5'!D72+مرکز6!D72+مرکز7!D72+مرکز8!D72+مرکز9!D72+مرکز10!D72+مرکز11!D72+مرکز12!D72+مرکز13!D72+مرکز14!D72+مرکز15!D72+مرکز16!D72+'مرکز17)'!D72+مرکز18!D72+'مرک19)'!D72+مرکز20!D72+مرک21!D72+مرک22!D72+مرکز23!D72</f>
        <v>0</v>
      </c>
      <c r="E72" s="93">
        <f>'مرکز 1'!E72+'مرکز 2'!E72+'مرکز 3'!E72+'مرکز 4'!E72+'مرکز 5'!E72+مرکز6!E72+مرکز7!E72+مرکز8!E72+مرکز9!E72+مرکز10!E72+مرکز11!E72+مرکز12!E72+مرکز13!E72+مرکز14!E72+مرکز15!E72+مرکز16!E72+'مرکز17)'!E72+مرکز18!E72+'مرک19)'!E72+مرکز20!E72+مرک21!E72+مرک22!E72+مرکز23!E72</f>
        <v>0</v>
      </c>
      <c r="F72" s="93">
        <f>'مرکز 1'!F72+'مرکز 2'!F72+'مرکز 3'!F72+'مرکز 4'!F72+'مرکز 5'!F72+مرکز6!F72+مرکز7!F72+مرکز8!F72+مرکز9!F72+مرکز10!F72+مرکز11!F72+مرکز12!F72+مرکز13!F72+مرکز14!F72+مرکز15!F72+مرکز16!F72+'مرکز17)'!F72+مرکز18!F72+'مرک19)'!F72+مرکز20!F72+مرک21!F72+مرک22!F72+مرکز23!F72</f>
        <v>0</v>
      </c>
      <c r="G72" s="93">
        <f>'مرکز 1'!G72+'مرکز 2'!G72+'مرکز 3'!G72+'مرکز 4'!G72+'مرکز 5'!G72+مرکز6!G72+مرکز7!G72+مرکز8!G72+مرکز9!G72+مرکز10!G72+مرکز11!G72+مرکز12!G72+مرکز13!G72+مرکز14!G72+مرکز15!G72+مرکز16!G72+'مرکز17)'!G72+مرکز18!G72+'مرک19)'!G72+مرکز20!G72+مرک21!G72+مرک22!G72+مرکز23!G72</f>
        <v>0</v>
      </c>
      <c r="H72" s="93">
        <f>'مرکز 1'!H72+'مرکز 2'!H72+'مرکز 3'!H72+'مرکز 4'!H72+'مرکز 5'!H72+مرکز6!H72+مرکز7!H72+مرکز8!H72+مرکز9!H72+مرکز10!H72+مرکز11!H72+مرکز12!H72+مرکز13!H72+مرکز14!H72+مرکز15!H72+مرکز16!H72+'مرکز17)'!H72+مرکز18!H72+'مرک19)'!H72+مرکز20!H72+مرک21!H72+مرک22!H72+مرکز23!H72</f>
        <v>0</v>
      </c>
      <c r="I72" s="93">
        <f>'مرکز 1'!I72+'مرکز 2'!I72+'مرکز 3'!I72+'مرکز 4'!I72+'مرکز 5'!I72+مرکز6!I72+مرکز7!I72+مرکز8!I72+مرکز9!I72+مرکز10!I72+مرکز11!I72+مرکز12!I72+مرکز13!I72+مرکز14!I72+مرکز15!I72+مرکز16!I72+'مرکز17)'!I72+مرکز18!I72+'مرک19)'!I72+مرکز20!I72+مرک21!I72+مرک22!I72+مرکز23!I72</f>
        <v>0</v>
      </c>
      <c r="J72" s="93">
        <f>'مرکز 1'!J72+'مرکز 2'!J72+'مرکز 3'!J72+'مرکز 4'!J72+'مرکز 5'!J72+مرکز6!J72+مرکز7!J72+مرکز8!J72+مرکز9!J72+مرکز10!J72+مرکز11!J72+مرکز12!J72+مرکز13!J72+مرکز14!J72+مرکز15!J72+مرکز16!J72+'مرکز17)'!J72+مرکز18!J72+'مرک19)'!J72+مرکز20!J72+مرک21!J72+مرک22!J72+مرکز23!J72</f>
        <v>0</v>
      </c>
      <c r="K72" s="93">
        <f>'مرکز 1'!K72+'مرکز 2'!K72+'مرکز 3'!K72+'مرکز 4'!K72+'مرکز 5'!K72+مرکز6!K72+مرکز7!K72+مرکز8!K72+مرکز9!K72+مرکز10!K72+مرکز11!K72+مرکز12!K72+مرکز13!K72+مرکز14!K72+مرکز15!K72+مرکز16!K72+'مرکز17)'!K72+مرکز18!K72+'مرک19)'!K72+مرکز20!K72+مرک21!K72+مرک22!K72+مرکز23!K72</f>
        <v>0</v>
      </c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</row>
    <row r="73" spans="1:35" ht="31.5">
      <c r="A73" s="237"/>
      <c r="B73" s="30" t="s">
        <v>102</v>
      </c>
      <c r="C73" s="93">
        <f>'مرکز 1'!C73+'مرکز 2'!C73+'مرکز 3'!C73+'مرکز 4'!C73+'مرکز 5'!C73+مرکز6!C73+مرکز7!C73+مرکز8!C73+مرکز9!C73+مرکز10!C73+مرکز11!C73+مرکز12!C73+مرکز13!C73+مرکز14!C73+مرکز15!C73+مرکز16!C73+'مرکز17)'!C73+مرکز18!C73+'مرک19)'!C73+مرکز20!C73+مرک21!C73+مرک22!C73+مرکز23!C73</f>
        <v>0</v>
      </c>
      <c r="D73" s="93">
        <f>'مرکز 1'!D73+'مرکز 2'!D73+'مرکز 3'!D73+'مرکز 4'!D73+'مرکز 5'!D73+مرکز6!D73+مرکز7!D73+مرکز8!D73+مرکز9!D73+مرکز10!D73+مرکز11!D73+مرکز12!D73+مرکز13!D73+مرکز14!D73+مرکز15!D73+مرکز16!D73+'مرکز17)'!D73+مرکز18!D73+'مرک19)'!D73+مرکز20!D73+مرک21!D73+مرک22!D73+مرکز23!D73</f>
        <v>0</v>
      </c>
      <c r="E73" s="93">
        <f>'مرکز 1'!E73+'مرکز 2'!E73+'مرکز 3'!E73+'مرکز 4'!E73+'مرکز 5'!E73+مرکز6!E73+مرکز7!E73+مرکز8!E73+مرکز9!E73+مرکز10!E73+مرکز11!E73+مرکز12!E73+مرکز13!E73+مرکز14!E73+مرکز15!E73+مرکز16!E73+'مرکز17)'!E73+مرکز18!E73+'مرک19)'!E73+مرکز20!E73+مرک21!E73+مرک22!E73+مرکز23!E73</f>
        <v>0</v>
      </c>
      <c r="F73" s="93">
        <f>'مرکز 1'!F73+'مرکز 2'!F73+'مرکز 3'!F73+'مرکز 4'!F73+'مرکز 5'!F73+مرکز6!F73+مرکز7!F73+مرکز8!F73+مرکز9!F73+مرکز10!F73+مرکز11!F73+مرکز12!F73+مرکز13!F73+مرکز14!F73+مرکز15!F73+مرکز16!F73+'مرکز17)'!F73+مرکز18!F73+'مرک19)'!F73+مرکز20!F73+مرک21!F73+مرک22!F73+مرکز23!F73</f>
        <v>0</v>
      </c>
      <c r="G73" s="93">
        <f>'مرکز 1'!G73+'مرکز 2'!G73+'مرکز 3'!G73+'مرکز 4'!G73+'مرکز 5'!G73+مرکز6!G73+مرکز7!G73+مرکز8!G73+مرکز9!G73+مرکز10!G73+مرکز11!G73+مرکز12!G73+مرکز13!G73+مرکز14!G73+مرکز15!G73+مرکز16!G73+'مرکز17)'!G73+مرکز18!G73+'مرک19)'!G73+مرکز20!G73+مرک21!G73+مرک22!G73+مرکز23!G73</f>
        <v>0</v>
      </c>
      <c r="H73" s="93">
        <f>'مرکز 1'!H73+'مرکز 2'!H73+'مرکز 3'!H73+'مرکز 4'!H73+'مرکز 5'!H73+مرکز6!H73+مرکز7!H73+مرکز8!H73+مرکز9!H73+مرکز10!H73+مرکز11!H73+مرکز12!H73+مرکز13!H73+مرکز14!H73+مرکز15!H73+مرکز16!H73+'مرکز17)'!H73+مرکز18!H73+'مرک19)'!H73+مرکز20!H73+مرک21!H73+مرک22!H73+مرکز23!H73</f>
        <v>0</v>
      </c>
      <c r="I73" s="93">
        <f>'مرکز 1'!I73+'مرکز 2'!I73+'مرکز 3'!I73+'مرکز 4'!I73+'مرکز 5'!I73+مرکز6!I73+مرکز7!I73+مرکز8!I73+مرکز9!I73+مرکز10!I73+مرکز11!I73+مرکز12!I73+مرکز13!I73+مرکز14!I73+مرکز15!I73+مرکز16!I73+'مرکز17)'!I73+مرکز18!I73+'مرک19)'!I73+مرکز20!I73+مرک21!I73+مرک22!I73+مرکز23!I73</f>
        <v>0</v>
      </c>
      <c r="J73" s="93">
        <f>'مرکز 1'!J73+'مرکز 2'!J73+'مرکز 3'!J73+'مرکز 4'!J73+'مرکز 5'!J73+مرکز6!J73+مرکز7!J73+مرکز8!J73+مرکز9!J73+مرکز10!J73+مرکز11!J73+مرکز12!J73+مرکز13!J73+مرکز14!J73+مرکز15!J73+مرکز16!J73+'مرکز17)'!J73+مرکز18!J73+'مرک19)'!J73+مرکز20!J73+مرک21!J73+مرک22!J73+مرکز23!J73</f>
        <v>0</v>
      </c>
      <c r="K73" s="93">
        <f>'مرکز 1'!K73+'مرکز 2'!K73+'مرکز 3'!K73+'مرکز 4'!K73+'مرکز 5'!K73+مرکز6!K73+مرکز7!K73+مرکز8!K73+مرکز9!K73+مرکز10!K73+مرکز11!K73+مرکز12!K73+مرکز13!K73+مرکز14!K73+مرکز15!K73+مرکز16!K73+'مرکز17)'!K73+مرکز18!K73+'مرک19)'!K73+مرکز20!K73+مرک21!K73+مرک22!K73+مرکز23!K73</f>
        <v>0</v>
      </c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</row>
    <row r="74" spans="1:35" ht="30" customHeight="1" thickBot="1">
      <c r="A74" s="238"/>
      <c r="B74" s="31" t="s">
        <v>93</v>
      </c>
      <c r="C74" s="93">
        <f>'مرکز 1'!C74+'مرکز 2'!C74+'مرکز 3'!C74+'مرکز 4'!C74+'مرکز 5'!C74+مرکز6!C74+مرکز7!C74+مرکز8!C74+مرکز9!C74+مرکز10!C74+مرکز11!C74+مرکز12!C74+مرکز13!C74+مرکز14!C74+مرکز15!C74+مرکز16!C74+'مرکز17)'!C74+مرکز18!C74+'مرک19)'!C74+مرکز20!C74+مرک21!C74+مرک22!C74+مرکز23!C74</f>
        <v>0</v>
      </c>
      <c r="D74" s="93">
        <f>'مرکز 1'!D74+'مرکز 2'!D74+'مرکز 3'!D74+'مرکز 4'!D74+'مرکز 5'!D74+مرکز6!D74+مرکز7!D74+مرکز8!D74+مرکز9!D74+مرکز10!D74+مرکز11!D74+مرکز12!D74+مرکز13!D74+مرکز14!D74+مرکز15!D74+مرکز16!D74+'مرکز17)'!D74+مرکز18!D74+'مرک19)'!D74+مرکز20!D74+مرک21!D74+مرک22!D74+مرکز23!D74</f>
        <v>0</v>
      </c>
      <c r="E74" s="93">
        <f>'مرکز 1'!E74+'مرکز 2'!E74+'مرکز 3'!E74+'مرکز 4'!E74+'مرکز 5'!E74+مرکز6!E74+مرکز7!E74+مرکز8!E74+مرکز9!E74+مرکز10!E74+مرکز11!E74+مرکز12!E74+مرکز13!E74+مرکز14!E74+مرکز15!E74+مرکز16!E74+'مرکز17)'!E74+مرکز18!E74+'مرک19)'!E74+مرکز20!E74+مرک21!E74+مرک22!E74+مرکز23!E74</f>
        <v>0</v>
      </c>
      <c r="F74" s="93">
        <f>'مرکز 1'!F74+'مرکز 2'!F74+'مرکز 3'!F74+'مرکز 4'!F74+'مرکز 5'!F74+مرکز6!F74+مرکز7!F74+مرکز8!F74+مرکز9!F74+مرکز10!F74+مرکز11!F74+مرکز12!F74+مرکز13!F74+مرکز14!F74+مرکز15!F74+مرکز16!F74+'مرکز17)'!F74+مرکز18!F74+'مرک19)'!F74+مرکز20!F74+مرک21!F74+مرک22!F74+مرکز23!F74</f>
        <v>0</v>
      </c>
      <c r="G74" s="93">
        <f>'مرکز 1'!G74+'مرکز 2'!G74+'مرکز 3'!G74+'مرکز 4'!G74+'مرکز 5'!G74+مرکز6!G74+مرکز7!G74+مرکز8!G74+مرکز9!G74+مرکز10!G74+مرکز11!G74+مرکز12!G74+مرکز13!G74+مرکز14!G74+مرکز15!G74+مرکز16!G74+'مرکز17)'!G74+مرکز18!G74+'مرک19)'!G74+مرکز20!G74+مرک21!G74+مرک22!G74+مرکز23!G74</f>
        <v>0</v>
      </c>
      <c r="H74" s="93">
        <f>'مرکز 1'!H74+'مرکز 2'!H74+'مرکز 3'!H74+'مرکز 4'!H74+'مرکز 5'!H74+مرکز6!H74+مرکز7!H74+مرکز8!H74+مرکز9!H74+مرکز10!H74+مرکز11!H74+مرکز12!H74+مرکز13!H74+مرکز14!H74+مرکز15!H74+مرکز16!H74+'مرکز17)'!H74+مرکز18!H74+'مرک19)'!H74+مرکز20!H74+مرک21!H74+مرک22!H74+مرکز23!H74</f>
        <v>0</v>
      </c>
      <c r="I74" s="93">
        <f>'مرکز 1'!I74+'مرکز 2'!I74+'مرکز 3'!I74+'مرکز 4'!I74+'مرکز 5'!I74+مرکز6!I74+مرکز7!I74+مرکز8!I74+مرکز9!I74+مرکز10!I74+مرکز11!I74+مرکز12!I74+مرکز13!I74+مرکز14!I74+مرکز15!I74+مرکز16!I74+'مرکز17)'!I74+مرکز18!I74+'مرک19)'!I74+مرکز20!I74+مرک21!I74+مرک22!I74+مرکز23!I74</f>
        <v>0</v>
      </c>
      <c r="J74" s="93">
        <f>'مرکز 1'!J74+'مرکز 2'!J74+'مرکز 3'!J74+'مرکز 4'!J74+'مرکز 5'!J74+مرکز6!J74+مرکز7!J74+مرکز8!J74+مرکز9!J74+مرکز10!J74+مرکز11!J74+مرکز12!J74+مرکز13!J74+مرکز14!J74+مرکز15!J74+مرکز16!J74+'مرکز17)'!J74+مرکز18!J74+'مرک19)'!J74+مرکز20!J74+مرک21!J74+مرک22!J74+مرکز23!J74</f>
        <v>0</v>
      </c>
      <c r="K74" s="93">
        <f>'مرکز 1'!K74+'مرکز 2'!K74+'مرکز 3'!K74+'مرکز 4'!K74+'مرکز 5'!K74+مرکز6!K74+مرکز7!K74+مرکز8!K74+مرکز9!K74+مرکز10!K74+مرکز11!K74+مرکز12!K74+مرکز13!K74+مرکز14!K74+مرکز15!K74+مرکز16!K74+'مرکز17)'!K74+مرکز18!K74+'مرک19)'!K74+مرکز20!K74+مرک21!K74+مرک22!K74+مرکز23!K74</f>
        <v>0</v>
      </c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</row>
    <row r="75" spans="1:35" ht="31.5" customHeight="1">
      <c r="A75" s="236" t="s">
        <v>6</v>
      </c>
      <c r="B75" s="32" t="s">
        <v>99</v>
      </c>
      <c r="C75" s="93">
        <f>'مرکز 1'!C75+'مرکز 2'!C75+'مرکز 3'!C75+'مرکز 4'!C75+'مرکز 5'!C75+مرکز6!C75+مرکز7!C75+مرکز8!C75+مرکز9!C75+مرکز10!C75+مرکز11!C75+مرکز12!C75+مرکز13!C75+مرکز14!C75+مرکز15!C75+مرکز16!C75+'مرکز17)'!C75+مرکز18!C75+'مرک19)'!C75+مرکز20!C75+مرک21!C75+مرک22!C75+مرکز23!C75</f>
        <v>0</v>
      </c>
      <c r="D75" s="93">
        <f>'مرکز 1'!D75+'مرکز 2'!D75+'مرکز 3'!D75+'مرکز 4'!D75+'مرکز 5'!D75+مرکز6!D75+مرکز7!D75+مرکز8!D75+مرکز9!D75+مرکز10!D75+مرکز11!D75+مرکز12!D75+مرکز13!D75+مرکز14!D75+مرکز15!D75+مرکز16!D75+'مرکز17)'!D75+مرکز18!D75+'مرک19)'!D75+مرکز20!D75+مرک21!D75+مرک22!D75+مرکز23!D75</f>
        <v>0</v>
      </c>
      <c r="E75" s="93">
        <f>'مرکز 1'!E75+'مرکز 2'!E75+'مرکز 3'!E75+'مرکز 4'!E75+'مرکز 5'!E75+مرکز6!E75+مرکز7!E75+مرکز8!E75+مرکز9!E75+مرکز10!E75+مرکز11!E75+مرکز12!E75+مرکز13!E75+مرکز14!E75+مرکز15!E75+مرکز16!E75+'مرکز17)'!E75+مرکز18!E75+'مرک19)'!E75+مرکز20!E75+مرک21!E75+مرک22!E75+مرکز23!E75</f>
        <v>0</v>
      </c>
      <c r="F75" s="93">
        <f>'مرکز 1'!F75+'مرکز 2'!F75+'مرکز 3'!F75+'مرکز 4'!F75+'مرکز 5'!F75+مرکز6!F75+مرکز7!F75+مرکز8!F75+مرکز9!F75+مرکز10!F75+مرکز11!F75+مرکز12!F75+مرکز13!F75+مرکز14!F75+مرکز15!F75+مرکز16!F75+'مرکز17)'!F75+مرکز18!F75+'مرک19)'!F75+مرکز20!F75+مرک21!F75+مرک22!F75+مرکز23!F75</f>
        <v>0</v>
      </c>
      <c r="G75" s="93">
        <f>'مرکز 1'!G75+'مرکز 2'!G75+'مرکز 3'!G75+'مرکز 4'!G75+'مرکز 5'!G75+مرکز6!G75+مرکز7!G75+مرکز8!G75+مرکز9!G75+مرکز10!G75+مرکز11!G75+مرکز12!G75+مرکز13!G75+مرکز14!G75+مرکز15!G75+مرکز16!G75+'مرکز17)'!G75+مرکز18!G75+'مرک19)'!G75+مرکز20!G75+مرک21!G75+مرک22!G75+مرکز23!G75</f>
        <v>0</v>
      </c>
      <c r="H75" s="93">
        <f>'مرکز 1'!H75+'مرکز 2'!H75+'مرکز 3'!H75+'مرکز 4'!H75+'مرکز 5'!H75+مرکز6!H75+مرکز7!H75+مرکز8!H75+مرکز9!H75+مرکز10!H75+مرکز11!H75+مرکز12!H75+مرکز13!H75+مرکز14!H75+مرکز15!H75+مرکز16!H75+'مرکز17)'!H75+مرکز18!H75+'مرک19)'!H75+مرکز20!H75+مرک21!H75+مرک22!H75+مرکز23!H75</f>
        <v>0</v>
      </c>
      <c r="I75" s="93">
        <f>'مرکز 1'!I75+'مرکز 2'!I75+'مرکز 3'!I75+'مرکز 4'!I75+'مرکز 5'!I75+مرکز6!I75+مرکز7!I75+مرکز8!I75+مرکز9!I75+مرکز10!I75+مرکز11!I75+مرکز12!I75+مرکز13!I75+مرکز14!I75+مرکز15!I75+مرکز16!I75+'مرکز17)'!I75+مرکز18!I75+'مرک19)'!I75+مرکز20!I75+مرک21!I75+مرک22!I75+مرکز23!I75</f>
        <v>0</v>
      </c>
      <c r="J75" s="93">
        <f>'مرکز 1'!J75+'مرکز 2'!J75+'مرکز 3'!J75+'مرکز 4'!J75+'مرکز 5'!J75+مرکز6!J75+مرکز7!J75+مرکز8!J75+مرکز9!J75+مرکز10!J75+مرکز11!J75+مرکز12!J75+مرکز13!J75+مرکز14!J75+مرکز15!J75+مرکز16!J75+'مرکز17)'!J75+مرکز18!J75+'مرک19)'!J75+مرکز20!J75+مرک21!J75+مرک22!J75+مرکز23!J75</f>
        <v>0</v>
      </c>
      <c r="K75" s="93">
        <f>'مرکز 1'!K75+'مرکز 2'!K75+'مرکز 3'!K75+'مرکز 4'!K75+'مرکز 5'!K75+مرکز6!K75+مرکز7!K75+مرکز8!K75+مرکز9!K75+مرکز10!K75+مرکز11!K75+مرکز12!K75+مرکز13!K75+مرکز14!K75+مرکز15!K75+مرکز16!K75+'مرکز17)'!K75+مرکز18!K75+'مرک19)'!K75+مرکز20!K75+مرک21!K75+مرک22!K75+مرکز23!K75</f>
        <v>0</v>
      </c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</row>
    <row r="76" spans="1:35" ht="31.5">
      <c r="A76" s="237"/>
      <c r="B76" s="30" t="s">
        <v>100</v>
      </c>
      <c r="C76" s="93">
        <f>'مرکز 1'!C76+'مرکز 2'!C76+'مرکز 3'!C76+'مرکز 4'!C76+'مرکز 5'!C76+مرکز6!C76+مرکز7!C76+مرکز8!C76+مرکز9!C76+مرکز10!C76+مرکز11!C76+مرکز12!C76+مرکز13!C76+مرکز14!C76+مرکز15!C76+مرکز16!C76+'مرکز17)'!C76+مرکز18!C76+'مرک19)'!C76+مرکز20!C76+مرک21!C76+مرک22!C76+مرکز23!C76</f>
        <v>0</v>
      </c>
      <c r="D76" s="93">
        <f>'مرکز 1'!D76+'مرکز 2'!D76+'مرکز 3'!D76+'مرکز 4'!D76+'مرکز 5'!D76+مرکز6!D76+مرکز7!D76+مرکز8!D76+مرکز9!D76+مرکز10!D76+مرکز11!D76+مرکز12!D76+مرکز13!D76+مرکز14!D76+مرکز15!D76+مرکز16!D76+'مرکز17)'!D76+مرکز18!D76+'مرک19)'!D76+مرکز20!D76+مرک21!D76+مرک22!D76+مرکز23!D76</f>
        <v>0</v>
      </c>
      <c r="E76" s="93">
        <f>'مرکز 1'!E76+'مرکز 2'!E76+'مرکز 3'!E76+'مرکز 4'!E76+'مرکز 5'!E76+مرکز6!E76+مرکز7!E76+مرکز8!E76+مرکز9!E76+مرکز10!E76+مرکز11!E76+مرکز12!E76+مرکز13!E76+مرکز14!E76+مرکز15!E76+مرکز16!E76+'مرکز17)'!E76+مرکز18!E76+'مرک19)'!E76+مرکز20!E76+مرک21!E76+مرک22!E76+مرکز23!E76</f>
        <v>0</v>
      </c>
      <c r="F76" s="93">
        <f>'مرکز 1'!F76+'مرکز 2'!F76+'مرکز 3'!F76+'مرکز 4'!F76+'مرکز 5'!F76+مرکز6!F76+مرکز7!F76+مرکز8!F76+مرکز9!F76+مرکز10!F76+مرکز11!F76+مرکز12!F76+مرکز13!F76+مرکز14!F76+مرکز15!F76+مرکز16!F76+'مرکز17)'!F76+مرکز18!F76+'مرک19)'!F76+مرکز20!F76+مرک21!F76+مرک22!F76+مرکز23!F76</f>
        <v>0</v>
      </c>
      <c r="G76" s="93">
        <f>'مرکز 1'!G76+'مرکز 2'!G76+'مرکز 3'!G76+'مرکز 4'!G76+'مرکز 5'!G76+مرکز6!G76+مرکز7!G76+مرکز8!G76+مرکز9!G76+مرکز10!G76+مرکز11!G76+مرکز12!G76+مرکز13!G76+مرکز14!G76+مرکز15!G76+مرکز16!G76+'مرکز17)'!G76+مرکز18!G76+'مرک19)'!G76+مرکز20!G76+مرک21!G76+مرک22!G76+مرکز23!G76</f>
        <v>0</v>
      </c>
      <c r="H76" s="93">
        <f>'مرکز 1'!H76+'مرکز 2'!H76+'مرکز 3'!H76+'مرکز 4'!H76+'مرکز 5'!H76+مرکز6!H76+مرکز7!H76+مرکز8!H76+مرکز9!H76+مرکز10!H76+مرکز11!H76+مرکز12!H76+مرکز13!H76+مرکز14!H76+مرکز15!H76+مرکز16!H76+'مرکز17)'!H76+مرکز18!H76+'مرک19)'!H76+مرکز20!H76+مرک21!H76+مرک22!H76+مرکز23!H76</f>
        <v>0</v>
      </c>
      <c r="I76" s="93">
        <f>'مرکز 1'!I76+'مرکز 2'!I76+'مرکز 3'!I76+'مرکز 4'!I76+'مرکز 5'!I76+مرکز6!I76+مرکز7!I76+مرکز8!I76+مرکز9!I76+مرکز10!I76+مرکز11!I76+مرکز12!I76+مرکز13!I76+مرکز14!I76+مرکز15!I76+مرکز16!I76+'مرکز17)'!I76+مرکز18!I76+'مرک19)'!I76+مرکز20!I76+مرک21!I76+مرک22!I76+مرکز23!I76</f>
        <v>0</v>
      </c>
      <c r="J76" s="93">
        <f>'مرکز 1'!J76+'مرکز 2'!J76+'مرکز 3'!J76+'مرکز 4'!J76+'مرکز 5'!J76+مرکز6!J76+مرکز7!J76+مرکز8!J76+مرکز9!J76+مرکز10!J76+مرکز11!J76+مرکز12!J76+مرکز13!J76+مرکز14!J76+مرکز15!J76+مرکز16!J76+'مرکز17)'!J76+مرکز18!J76+'مرک19)'!J76+مرکز20!J76+مرک21!J76+مرک22!J76+مرکز23!J76</f>
        <v>0</v>
      </c>
      <c r="K76" s="93">
        <f>'مرکز 1'!K76+'مرکز 2'!K76+'مرکز 3'!K76+'مرکز 4'!K76+'مرکز 5'!K76+مرکز6!K76+مرکز7!K76+مرکز8!K76+مرکز9!K76+مرکز10!K76+مرکز11!K76+مرکز12!K76+مرکز13!K76+مرکز14!K76+مرکز15!K76+مرکز16!K76+'مرکز17)'!K76+مرکز18!K76+'مرک19)'!K76+مرکز20!K76+مرک21!K76+مرک22!K76+مرکز23!K76</f>
        <v>0</v>
      </c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</row>
    <row r="77" spans="1:35" ht="31.5">
      <c r="A77" s="237"/>
      <c r="B77" s="30" t="s">
        <v>101</v>
      </c>
      <c r="C77" s="93">
        <f>'مرکز 1'!C77+'مرکز 2'!C77+'مرکز 3'!C77+'مرکز 4'!C77+'مرکز 5'!C77+مرکز6!C77+مرکز7!C77+مرکز8!C77+مرکز9!C77+مرکز10!C77+مرکز11!C77+مرکز12!C77+مرکز13!C77+مرکز14!C77+مرکز15!C77+مرکز16!C77+'مرکز17)'!C77+مرکز18!C77+'مرک19)'!C77+مرکز20!C77+مرک21!C77+مرک22!C77+مرکز23!C77</f>
        <v>0</v>
      </c>
      <c r="D77" s="93">
        <f>'مرکز 1'!D77+'مرکز 2'!D77+'مرکز 3'!D77+'مرکز 4'!D77+'مرکز 5'!D77+مرکز6!D77+مرکز7!D77+مرکز8!D77+مرکز9!D77+مرکز10!D77+مرکز11!D77+مرکز12!D77+مرکز13!D77+مرکز14!D77+مرکز15!D77+مرکز16!D77+'مرکز17)'!D77+مرکز18!D77+'مرک19)'!D77+مرکز20!D77+مرک21!D77+مرک22!D77+مرکز23!D77</f>
        <v>0</v>
      </c>
      <c r="E77" s="93">
        <f>'مرکز 1'!E77+'مرکز 2'!E77+'مرکز 3'!E77+'مرکز 4'!E77+'مرکز 5'!E77+مرکز6!E77+مرکز7!E77+مرکز8!E77+مرکز9!E77+مرکز10!E77+مرکز11!E77+مرکز12!E77+مرکز13!E77+مرکز14!E77+مرکز15!E77+مرکز16!E77+'مرکز17)'!E77+مرکز18!E77+'مرک19)'!E77+مرکز20!E77+مرک21!E77+مرک22!E77+مرکز23!E77</f>
        <v>0</v>
      </c>
      <c r="F77" s="93">
        <f>'مرکز 1'!F77+'مرکز 2'!F77+'مرکز 3'!F77+'مرکز 4'!F77+'مرکز 5'!F77+مرکز6!F77+مرکز7!F77+مرکز8!F77+مرکز9!F77+مرکز10!F77+مرکز11!F77+مرکز12!F77+مرکز13!F77+مرکز14!F77+مرکز15!F77+مرکز16!F77+'مرکز17)'!F77+مرکز18!F77+'مرک19)'!F77+مرکز20!F77+مرک21!F77+مرک22!F77+مرکز23!F77</f>
        <v>0</v>
      </c>
      <c r="G77" s="93">
        <f>'مرکز 1'!G77+'مرکز 2'!G77+'مرکز 3'!G77+'مرکز 4'!G77+'مرکز 5'!G77+مرکز6!G77+مرکز7!G77+مرکز8!G77+مرکز9!G77+مرکز10!G77+مرکز11!G77+مرکز12!G77+مرکز13!G77+مرکز14!G77+مرکز15!G77+مرکز16!G77+'مرکز17)'!G77+مرکز18!G77+'مرک19)'!G77+مرکز20!G77+مرک21!G77+مرک22!G77+مرکز23!G77</f>
        <v>0</v>
      </c>
      <c r="H77" s="93">
        <f>'مرکز 1'!H77+'مرکز 2'!H77+'مرکز 3'!H77+'مرکز 4'!H77+'مرکز 5'!H77+مرکز6!H77+مرکز7!H77+مرکز8!H77+مرکز9!H77+مرکز10!H77+مرکز11!H77+مرکز12!H77+مرکز13!H77+مرکز14!H77+مرکز15!H77+مرکز16!H77+'مرکز17)'!H77+مرکز18!H77+'مرک19)'!H77+مرکز20!H77+مرک21!H77+مرک22!H77+مرکز23!H77</f>
        <v>0</v>
      </c>
      <c r="I77" s="93">
        <f>'مرکز 1'!I77+'مرکز 2'!I77+'مرکز 3'!I77+'مرکز 4'!I77+'مرکز 5'!I77+مرکز6!I77+مرکز7!I77+مرکز8!I77+مرکز9!I77+مرکز10!I77+مرکز11!I77+مرکز12!I77+مرکز13!I77+مرکز14!I77+مرکز15!I77+مرکز16!I77+'مرکز17)'!I77+مرکز18!I77+'مرک19)'!I77+مرکز20!I77+مرک21!I77+مرک22!I77+مرکز23!I77</f>
        <v>0</v>
      </c>
      <c r="J77" s="93">
        <f>'مرکز 1'!J77+'مرکز 2'!J77+'مرکز 3'!J77+'مرکز 4'!J77+'مرکز 5'!J77+مرکز6!J77+مرکز7!J77+مرکز8!J77+مرکز9!J77+مرکز10!J77+مرکز11!J77+مرکز12!J77+مرکز13!J77+مرکز14!J77+مرکز15!J77+مرکز16!J77+'مرکز17)'!J77+مرکز18!J77+'مرک19)'!J77+مرکز20!J77+مرک21!J77+مرک22!J77+مرکز23!J77</f>
        <v>0</v>
      </c>
      <c r="K77" s="93">
        <f>'مرکز 1'!K77+'مرکز 2'!K77+'مرکز 3'!K77+'مرکز 4'!K77+'مرکز 5'!K77+مرکز6!K77+مرکز7!K77+مرکز8!K77+مرکز9!K77+مرکز10!K77+مرکز11!K77+مرکز12!K77+مرکز13!K77+مرکز14!K77+مرکز15!K77+مرکز16!K77+'مرکز17)'!K77+مرکز18!K77+'مرک19)'!K77+مرکز20!K77+مرک21!K77+مرک22!K77+مرکز23!K77</f>
        <v>0</v>
      </c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</row>
    <row r="78" spans="1:35" ht="31.5">
      <c r="A78" s="237"/>
      <c r="B78" s="30" t="s">
        <v>102</v>
      </c>
      <c r="C78" s="93">
        <f>'مرکز 1'!C78+'مرکز 2'!C78+'مرکز 3'!C78+'مرکز 4'!C78+'مرکز 5'!C78+مرکز6!C78+مرکز7!C78+مرکز8!C78+مرکز9!C78+مرکز10!C78+مرکز11!C78+مرکز12!C78+مرکز13!C78+مرکز14!C78+مرکز15!C78+مرکز16!C78+'مرکز17)'!C78+مرکز18!C78+'مرک19)'!C78+مرکز20!C78+مرک21!C78+مرک22!C78+مرکز23!C78</f>
        <v>0</v>
      </c>
      <c r="D78" s="93">
        <f>'مرکز 1'!D78+'مرکز 2'!D78+'مرکز 3'!D78+'مرکز 4'!D78+'مرکز 5'!D78+مرکز6!D78+مرکز7!D78+مرکز8!D78+مرکز9!D78+مرکز10!D78+مرکز11!D78+مرکز12!D78+مرکز13!D78+مرکز14!D78+مرکز15!D78+مرکز16!D78+'مرکز17)'!D78+مرکز18!D78+'مرک19)'!D78+مرکز20!D78+مرک21!D78+مرک22!D78+مرکز23!D78</f>
        <v>0</v>
      </c>
      <c r="E78" s="93">
        <f>'مرکز 1'!E78+'مرکز 2'!E78+'مرکز 3'!E78+'مرکز 4'!E78+'مرکز 5'!E78+مرکز6!E78+مرکز7!E78+مرکز8!E78+مرکز9!E78+مرکز10!E78+مرکز11!E78+مرکز12!E78+مرکز13!E78+مرکز14!E78+مرکز15!E78+مرکز16!E78+'مرکز17)'!E78+مرکز18!E78+'مرک19)'!E78+مرکز20!E78+مرک21!E78+مرک22!E78+مرکز23!E78</f>
        <v>0</v>
      </c>
      <c r="F78" s="93">
        <f>'مرکز 1'!F78+'مرکز 2'!F78+'مرکز 3'!F78+'مرکز 4'!F78+'مرکز 5'!F78+مرکز6!F78+مرکز7!F78+مرکز8!F78+مرکز9!F78+مرکز10!F78+مرکز11!F78+مرکز12!F78+مرکز13!F78+مرکز14!F78+مرکز15!F78+مرکز16!F78+'مرکز17)'!F78+مرکز18!F78+'مرک19)'!F78+مرکز20!F78+مرک21!F78+مرک22!F78+مرکز23!F78</f>
        <v>0</v>
      </c>
      <c r="G78" s="93">
        <f>'مرکز 1'!G78+'مرکز 2'!G78+'مرکز 3'!G78+'مرکز 4'!G78+'مرکز 5'!G78+مرکز6!G78+مرکز7!G78+مرکز8!G78+مرکز9!G78+مرکز10!G78+مرکز11!G78+مرکز12!G78+مرکز13!G78+مرکز14!G78+مرکز15!G78+مرکز16!G78+'مرکز17)'!G78+مرکز18!G78+'مرک19)'!G78+مرکز20!G78+مرک21!G78+مرک22!G78+مرکز23!G78</f>
        <v>0</v>
      </c>
      <c r="H78" s="93">
        <f>'مرکز 1'!H78+'مرکز 2'!H78+'مرکز 3'!H78+'مرکز 4'!H78+'مرکز 5'!H78+مرکز6!H78+مرکز7!H78+مرکز8!H78+مرکز9!H78+مرکز10!H78+مرکز11!H78+مرکز12!H78+مرکز13!H78+مرکز14!H78+مرکز15!H78+مرکز16!H78+'مرکز17)'!H78+مرکز18!H78+'مرک19)'!H78+مرکز20!H78+مرک21!H78+مرک22!H78+مرکز23!H78</f>
        <v>0</v>
      </c>
      <c r="I78" s="93">
        <f>'مرکز 1'!I78+'مرکز 2'!I78+'مرکز 3'!I78+'مرکز 4'!I78+'مرکز 5'!I78+مرکز6!I78+مرکز7!I78+مرکز8!I78+مرکز9!I78+مرکز10!I78+مرکز11!I78+مرکز12!I78+مرکز13!I78+مرکز14!I78+مرکز15!I78+مرکز16!I78+'مرکز17)'!I78+مرکز18!I78+'مرک19)'!I78+مرکز20!I78+مرک21!I78+مرک22!I78+مرکز23!I78</f>
        <v>0</v>
      </c>
      <c r="J78" s="93">
        <f>'مرکز 1'!J78+'مرکز 2'!J78+'مرکز 3'!J78+'مرکز 4'!J78+'مرکز 5'!J78+مرکز6!J78+مرکز7!J78+مرکز8!J78+مرکز9!J78+مرکز10!J78+مرکز11!J78+مرکز12!J78+مرکز13!J78+مرکز14!J78+مرکز15!J78+مرکز16!J78+'مرکز17)'!J78+مرکز18!J78+'مرک19)'!J78+مرکز20!J78+مرک21!J78+مرک22!J78+مرکز23!J78</f>
        <v>0</v>
      </c>
      <c r="K78" s="93">
        <f>'مرکز 1'!K78+'مرکز 2'!K78+'مرکز 3'!K78+'مرکز 4'!K78+'مرکز 5'!K78+مرکز6!K78+مرکز7!K78+مرکز8!K78+مرکز9!K78+مرکز10!K78+مرکز11!K78+مرکز12!K78+مرکز13!K78+مرکز14!K78+مرکز15!K78+مرکز16!K78+'مرکز17)'!K78+مرکز18!K78+'مرک19)'!K78+مرکز20!K78+مرک21!K78+مرک22!K78+مرکز23!K78</f>
        <v>0</v>
      </c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</row>
    <row r="79" spans="1:35" ht="33.75" customHeight="1" thickBot="1">
      <c r="A79" s="238"/>
      <c r="B79" s="31" t="s">
        <v>93</v>
      </c>
      <c r="C79" s="93">
        <f>'مرکز 1'!C79+'مرکز 2'!C79+'مرکز 3'!C79+'مرکز 4'!C79+'مرکز 5'!C79+مرکز6!C79+مرکز7!C79+مرکز8!C79+مرکز9!C79+مرکز10!C79+مرکز11!C79+مرکز12!C79+مرکز13!C79+مرکز14!C79+مرکز15!C79+مرکز16!C79+'مرکز17)'!C79+مرکز18!C79+'مرک19)'!C79+مرکز20!C79+مرک21!C79+مرک22!C79+مرکز23!C79</f>
        <v>0</v>
      </c>
      <c r="D79" s="93">
        <f>'مرکز 1'!D79+'مرکز 2'!D79+'مرکز 3'!D79+'مرکز 4'!D79+'مرکز 5'!D79+مرکز6!D79+مرکز7!D79+مرکز8!D79+مرکز9!D79+مرکز10!D79+مرکز11!D79+مرکز12!D79+مرکز13!D79+مرکز14!D79+مرکز15!D79+مرکز16!D79+'مرکز17)'!D79+مرکز18!D79+'مرک19)'!D79+مرکز20!D79+مرک21!D79+مرک22!D79+مرکز23!D79</f>
        <v>0</v>
      </c>
      <c r="E79" s="93">
        <f>'مرکز 1'!E79+'مرکز 2'!E79+'مرکز 3'!E79+'مرکز 4'!E79+'مرکز 5'!E79+مرکز6!E79+مرکز7!E79+مرکز8!E79+مرکز9!E79+مرکز10!E79+مرکز11!E79+مرکز12!E79+مرکز13!E79+مرکز14!E79+مرکز15!E79+مرکز16!E79+'مرکز17)'!E79+مرکز18!E79+'مرک19)'!E79+مرکز20!E79+مرک21!E79+مرک22!E79+مرکز23!E79</f>
        <v>0</v>
      </c>
      <c r="F79" s="93">
        <f>'مرکز 1'!F79+'مرکز 2'!F79+'مرکز 3'!F79+'مرکز 4'!F79+'مرکز 5'!F79+مرکز6!F79+مرکز7!F79+مرکز8!F79+مرکز9!F79+مرکز10!F79+مرکز11!F79+مرکز12!F79+مرکز13!F79+مرکز14!F79+مرکز15!F79+مرکز16!F79+'مرکز17)'!F79+مرکز18!F79+'مرک19)'!F79+مرکز20!F79+مرک21!F79+مرک22!F79+مرکز23!F79</f>
        <v>0</v>
      </c>
      <c r="G79" s="93">
        <f>'مرکز 1'!G79+'مرکز 2'!G79+'مرکز 3'!G79+'مرکز 4'!G79+'مرکز 5'!G79+مرکز6!G79+مرکز7!G79+مرکز8!G79+مرکز9!G79+مرکز10!G79+مرکز11!G79+مرکز12!G79+مرکز13!G79+مرکز14!G79+مرکز15!G79+مرکز16!G79+'مرکز17)'!G79+مرکز18!G79+'مرک19)'!G79+مرکز20!G79+مرک21!G79+مرک22!G79+مرکز23!G79</f>
        <v>0</v>
      </c>
      <c r="H79" s="93">
        <f>'مرکز 1'!H79+'مرکز 2'!H79+'مرکز 3'!H79+'مرکز 4'!H79+'مرکز 5'!H79+مرکز6!H79+مرکز7!H79+مرکز8!H79+مرکز9!H79+مرکز10!H79+مرکز11!H79+مرکز12!H79+مرکز13!H79+مرکز14!H79+مرکز15!H79+مرکز16!H79+'مرکز17)'!H79+مرکز18!H79+'مرک19)'!H79+مرکز20!H79+مرک21!H79+مرک22!H79+مرکز23!H79</f>
        <v>0</v>
      </c>
      <c r="I79" s="93">
        <f>'مرکز 1'!I79+'مرکز 2'!I79+'مرکز 3'!I79+'مرکز 4'!I79+'مرکز 5'!I79+مرکز6!I79+مرکز7!I79+مرکز8!I79+مرکز9!I79+مرکز10!I79+مرکز11!I79+مرکز12!I79+مرکز13!I79+مرکز14!I79+مرکز15!I79+مرکز16!I79+'مرکز17)'!I79+مرکز18!I79+'مرک19)'!I79+مرکز20!I79+مرک21!I79+مرک22!I79+مرکز23!I79</f>
        <v>0</v>
      </c>
      <c r="J79" s="93">
        <f>'مرکز 1'!J79+'مرکز 2'!J79+'مرکز 3'!J79+'مرکز 4'!J79+'مرکز 5'!J79+مرکز6!J79+مرکز7!J79+مرکز8!J79+مرکز9!J79+مرکز10!J79+مرکز11!J79+مرکز12!J79+مرکز13!J79+مرکز14!J79+مرکز15!J79+مرکز16!J79+'مرکز17)'!J79+مرکز18!J79+'مرک19)'!J79+مرکز20!J79+مرک21!J79+مرک22!J79+مرکز23!J79</f>
        <v>0</v>
      </c>
      <c r="K79" s="93">
        <f>'مرکز 1'!K79+'مرکز 2'!K79+'مرکز 3'!K79+'مرکز 4'!K79+'مرکز 5'!K79+مرکز6!K79+مرکز7!K79+مرکز8!K79+مرکز9!K79+مرکز10!K79+مرکز11!K79+مرکز12!K79+مرکز13!K79+مرکز14!K79+مرکز15!K79+مرکز16!K79+'مرکز17)'!K79+مرکز18!K79+'مرک19)'!K79+مرکز20!K79+مرک21!K79+مرک22!K79+مرکز23!K79</f>
        <v>0</v>
      </c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</row>
    <row r="80" spans="1:35" ht="24.95" customHeight="1" thickBot="1">
      <c r="A80" s="86"/>
      <c r="B80" s="86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</row>
    <row r="81" spans="1:35" ht="24.95" customHeight="1">
      <c r="A81" s="239" t="s">
        <v>219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1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</row>
    <row r="82" spans="1:35" ht="24.95" customHeight="1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4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</row>
    <row r="83" spans="1:35" ht="24.95" customHeight="1" thickBot="1">
      <c r="A83" s="245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  <c r="N83" s="247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</row>
    <row r="84" spans="1:35" ht="24.95" customHeight="1">
      <c r="A84" s="151"/>
      <c r="B84" s="151"/>
      <c r="C84" s="151"/>
      <c r="D84" s="151"/>
      <c r="E84" s="151"/>
      <c r="F84" s="151"/>
      <c r="G84" s="61"/>
      <c r="H84" s="151"/>
      <c r="I84" s="151"/>
      <c r="J84" s="151"/>
      <c r="K84" s="151"/>
      <c r="L84" s="151"/>
      <c r="M84" s="151"/>
      <c r="N84" s="61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</row>
    <row r="85" spans="1:35">
      <c r="A85" s="228" t="s">
        <v>103</v>
      </c>
      <c r="B85" s="229"/>
      <c r="C85" s="229"/>
      <c r="D85" s="229"/>
      <c r="E85" s="230"/>
      <c r="F85" s="145">
        <f>(E38+D38)-SUM(F38:K38)</f>
        <v>0</v>
      </c>
      <c r="G85" s="146"/>
      <c r="H85" s="231" t="s">
        <v>104</v>
      </c>
      <c r="I85" s="232"/>
      <c r="J85" s="232"/>
      <c r="K85" s="232"/>
      <c r="L85" s="233"/>
      <c r="M85" s="145">
        <f>(C52+C53)-SUM(C61:K61)</f>
        <v>0</v>
      </c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</row>
    <row r="86" spans="1:35">
      <c r="A86" s="228" t="s">
        <v>105</v>
      </c>
      <c r="B86" s="229"/>
      <c r="C86" s="229"/>
      <c r="D86" s="229"/>
      <c r="E86" s="230"/>
      <c r="F86" s="145">
        <f>(E39+D39)-SUM(F39:K39)</f>
        <v>0</v>
      </c>
      <c r="G86" s="146"/>
      <c r="H86" s="231" t="s">
        <v>106</v>
      </c>
      <c r="I86" s="232"/>
      <c r="J86" s="232"/>
      <c r="K86" s="232"/>
      <c r="L86" s="233"/>
      <c r="M86" s="145">
        <f>(C54+C55)-SUM(C64:K64)</f>
        <v>0</v>
      </c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</row>
    <row r="87" spans="1:35">
      <c r="A87" s="228" t="s">
        <v>107</v>
      </c>
      <c r="B87" s="229"/>
      <c r="C87" s="229"/>
      <c r="D87" s="229"/>
      <c r="E87" s="230"/>
      <c r="F87" s="145">
        <f>(E38+D38)-SUM(L38:T38)</f>
        <v>0</v>
      </c>
      <c r="G87" s="146"/>
      <c r="H87" s="231" t="s">
        <v>108</v>
      </c>
      <c r="I87" s="232"/>
      <c r="J87" s="232"/>
      <c r="K87" s="232"/>
      <c r="L87" s="233"/>
      <c r="M87" s="145">
        <f>(D52+D53)-SUM(C62:K62)</f>
        <v>0</v>
      </c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  <c r="AI87" s="86"/>
    </row>
    <row r="88" spans="1:35">
      <c r="A88" s="228" t="s">
        <v>109</v>
      </c>
      <c r="B88" s="229"/>
      <c r="C88" s="229"/>
      <c r="D88" s="229"/>
      <c r="E88" s="230"/>
      <c r="F88" s="145">
        <f>(E39+D39)-SUM(L39:T39)</f>
        <v>0</v>
      </c>
      <c r="G88" s="146"/>
      <c r="H88" s="231" t="s">
        <v>110</v>
      </c>
      <c r="I88" s="232"/>
      <c r="J88" s="232"/>
      <c r="K88" s="232"/>
      <c r="L88" s="233"/>
      <c r="M88" s="145">
        <f>(D54+D55)-SUM(C65:K65)</f>
        <v>0</v>
      </c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</row>
    <row r="89" spans="1:35">
      <c r="A89" s="228" t="s">
        <v>111</v>
      </c>
      <c r="B89" s="229"/>
      <c r="C89" s="229"/>
      <c r="D89" s="229"/>
      <c r="E89" s="230"/>
      <c r="F89" s="145">
        <f>(E38+D38)-(B44+D44+F44+H44+J44+L44+N44+P44+R44+U44+W44+Y44)</f>
        <v>0</v>
      </c>
      <c r="G89" s="146"/>
      <c r="H89" s="231" t="s">
        <v>112</v>
      </c>
      <c r="I89" s="232"/>
      <c r="J89" s="232"/>
      <c r="K89" s="232"/>
      <c r="L89" s="233"/>
      <c r="M89" s="145">
        <f>(E52+E53)-SUM(C63:K63)</f>
        <v>0</v>
      </c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</row>
    <row r="90" spans="1:35">
      <c r="A90" s="228" t="s">
        <v>113</v>
      </c>
      <c r="B90" s="229"/>
      <c r="C90" s="229"/>
      <c r="D90" s="229"/>
      <c r="E90" s="230"/>
      <c r="F90" s="145">
        <f>(E39+D39)-(C44+E44+G44+I44+K44+M44+O44+Q44+S44+V44+X44+Z44)</f>
        <v>0</v>
      </c>
      <c r="G90" s="146"/>
      <c r="H90" s="231" t="s">
        <v>114</v>
      </c>
      <c r="I90" s="232"/>
      <c r="J90" s="232"/>
      <c r="K90" s="232"/>
      <c r="L90" s="233"/>
      <c r="M90" s="145">
        <f>(E54+E55)-SUM(C66:K66)</f>
        <v>0</v>
      </c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</row>
    <row r="91" spans="1:35">
      <c r="A91" s="228" t="s">
        <v>115</v>
      </c>
      <c r="B91" s="229"/>
      <c r="C91" s="229"/>
      <c r="D91" s="229"/>
      <c r="E91" s="230"/>
      <c r="F91" s="145">
        <f>SUM(C52:D53)-(B45+D45+F45+H45+J45+L45+N45+P45+R45+U45+W45+Y45)</f>
        <v>0</v>
      </c>
      <c r="G91" s="146"/>
      <c r="H91" s="231" t="s">
        <v>171</v>
      </c>
      <c r="I91" s="232"/>
      <c r="J91" s="232"/>
      <c r="K91" s="232"/>
      <c r="L91" s="233"/>
      <c r="M91" s="145" t="str">
        <f>IF(D38=(F38+H38+J38),"درست","غلط")</f>
        <v>درست</v>
      </c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  <c r="AI91" s="86"/>
    </row>
    <row r="92" spans="1:35">
      <c r="A92" s="228" t="s">
        <v>116</v>
      </c>
      <c r="B92" s="229"/>
      <c r="C92" s="229"/>
      <c r="D92" s="229"/>
      <c r="E92" s="230"/>
      <c r="F92" s="145">
        <f>SUM(C54:D55)-(C45+E45+G45+I45+K45+M45+O45+Q45+S45+V45+X45+Z45)</f>
        <v>0</v>
      </c>
      <c r="G92" s="146"/>
      <c r="H92" s="231" t="s">
        <v>172</v>
      </c>
      <c r="I92" s="232"/>
      <c r="J92" s="232"/>
      <c r="K92" s="232"/>
      <c r="L92" s="233"/>
      <c r="M92" s="145" t="str">
        <f>IF(D39=(F39+H39+J39),"درست","غلط")</f>
        <v>درست</v>
      </c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</row>
    <row r="93" spans="1:35">
      <c r="A93" s="228" t="s">
        <v>117</v>
      </c>
      <c r="B93" s="229"/>
      <c r="C93" s="229"/>
      <c r="D93" s="229"/>
      <c r="E93" s="230"/>
      <c r="F93" s="145">
        <f>(E52+E53)-(B46+D46+F46+H46+J46+L46+N46+P46+R46+U46+W46+Y46)</f>
        <v>0</v>
      </c>
      <c r="G93" s="146"/>
      <c r="H93" s="231" t="s">
        <v>173</v>
      </c>
      <c r="I93" s="232"/>
      <c r="J93" s="232"/>
      <c r="K93" s="232"/>
      <c r="L93" s="233"/>
      <c r="M93" s="145" t="str">
        <f>IF(E38=(G38+I38+K38),"درست","غلط")</f>
        <v>درست</v>
      </c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</row>
    <row r="94" spans="1:35">
      <c r="A94" s="228" t="s">
        <v>118</v>
      </c>
      <c r="B94" s="229"/>
      <c r="C94" s="229"/>
      <c r="D94" s="229"/>
      <c r="E94" s="230"/>
      <c r="F94" s="145">
        <f>(E55+E54)-(C46+E46+G46+I46+K46+M46+O46+Q46+S46+V46+X46+Z46)</f>
        <v>0</v>
      </c>
      <c r="G94" s="146"/>
      <c r="H94" s="231" t="s">
        <v>174</v>
      </c>
      <c r="I94" s="232"/>
      <c r="J94" s="232"/>
      <c r="K94" s="232"/>
      <c r="L94" s="233"/>
      <c r="M94" s="145" t="str">
        <f>IF(E39=(G39+I39+K39),"درست","غلط")</f>
        <v>درست</v>
      </c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</row>
    <row r="95" spans="1:35">
      <c r="A95" s="228" t="s">
        <v>119</v>
      </c>
      <c r="B95" s="229"/>
      <c r="C95" s="229"/>
      <c r="D95" s="229"/>
      <c r="E95" s="230"/>
      <c r="F95" s="145">
        <f>SUM(F52:X53)-(B47+D47+F47+H47+J47+L47+N47+P47+R47+U47+W47+Y47)</f>
        <v>0</v>
      </c>
      <c r="G95" s="146"/>
      <c r="H95" s="231" t="s">
        <v>175</v>
      </c>
      <c r="I95" s="232"/>
      <c r="J95" s="232"/>
      <c r="K95" s="232"/>
      <c r="L95" s="233"/>
      <c r="M95" s="145">
        <f>(U38+V38+W38+X38+X39+W39+V39+U39)-((D38+E38+E39+D39)+((B38+C38+C39+B39)-N102))</f>
        <v>0</v>
      </c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</row>
    <row r="96" spans="1:35">
      <c r="A96" s="228" t="s">
        <v>120</v>
      </c>
      <c r="B96" s="229"/>
      <c r="C96" s="229"/>
      <c r="D96" s="229"/>
      <c r="E96" s="230"/>
      <c r="F96" s="145">
        <f>SUM(F54:X55)-(C47+E47+G47+I47+K47+M47+O47+Q47+S47+V47+X47+Z47)</f>
        <v>0</v>
      </c>
      <c r="G96" s="146"/>
      <c r="H96" s="231" t="s">
        <v>272</v>
      </c>
      <c r="I96" s="232"/>
      <c r="J96" s="232"/>
      <c r="K96" s="232"/>
      <c r="L96" s="233"/>
      <c r="M96" s="145">
        <f>(Y38+Z38+Y39+Z39)- (U38+V38+W38+X38+U39+V39+W39+X39)</f>
        <v>0</v>
      </c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</row>
    <row r="97" spans="1:35" ht="17.25" customHeight="1">
      <c r="A97" s="146"/>
      <c r="B97" s="146"/>
      <c r="C97" s="146"/>
      <c r="D97" s="146"/>
      <c r="E97" s="146"/>
      <c r="F97" s="146"/>
      <c r="G97" s="146"/>
      <c r="H97" s="231" t="s">
        <v>266</v>
      </c>
      <c r="I97" s="232"/>
      <c r="J97" s="232"/>
      <c r="K97" s="232"/>
      <c r="L97" s="233"/>
      <c r="M97" s="145">
        <f>(Y38+Z38+Y39+Z39)-((D38+E38+E39+D39)+((B38+C38+C39+B39)-N102))</f>
        <v>0</v>
      </c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  <c r="AI97" s="86"/>
    </row>
    <row r="98" spans="1:35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</row>
    <row r="99" spans="1:35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</row>
    <row r="100" spans="1:35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</row>
    <row r="101" spans="1:35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</row>
    <row r="102" spans="1:35">
      <c r="A102" s="248" t="s">
        <v>121</v>
      </c>
      <c r="B102" s="248"/>
      <c r="C102" s="248"/>
      <c r="D102" s="248"/>
      <c r="E102" s="248"/>
      <c r="F102" s="248"/>
      <c r="G102" s="140">
        <f>H32+I32</f>
        <v>0</v>
      </c>
      <c r="H102" s="249" t="s">
        <v>122</v>
      </c>
      <c r="I102" s="250"/>
      <c r="J102" s="250"/>
      <c r="K102" s="250"/>
      <c r="L102" s="250"/>
      <c r="M102" s="251"/>
      <c r="N102" s="33">
        <f>SUM(B38:E39)-SUM(U38:X39)</f>
        <v>0</v>
      </c>
      <c r="O102" s="146"/>
      <c r="P102" s="14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</row>
    <row r="103" spans="1:35">
      <c r="A103" s="252" t="s">
        <v>123</v>
      </c>
      <c r="B103" s="252"/>
      <c r="C103" s="252"/>
      <c r="D103" s="252"/>
      <c r="E103" s="252"/>
      <c r="F103" s="252"/>
      <c r="G103" s="132">
        <f>B4+B5</f>
        <v>0</v>
      </c>
      <c r="H103" s="249" t="s">
        <v>124</v>
      </c>
      <c r="I103" s="250"/>
      <c r="J103" s="250"/>
      <c r="K103" s="250"/>
      <c r="L103" s="250"/>
      <c r="M103" s="251"/>
      <c r="N103" s="34" t="e">
        <f>(SUM(B38:E39)-SUM(U38:X39))*100/SUM(U38:X39)</f>
        <v>#DIV/0!</v>
      </c>
      <c r="O103" s="146"/>
      <c r="P103" s="14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  <c r="AI103" s="86"/>
    </row>
    <row r="104" spans="1:35">
      <c r="A104" s="252" t="s">
        <v>125</v>
      </c>
      <c r="B104" s="252"/>
      <c r="C104" s="252"/>
      <c r="D104" s="252"/>
      <c r="E104" s="252"/>
      <c r="F104" s="252"/>
      <c r="G104" s="131" t="e">
        <f>G102/G103</f>
        <v>#DIV/0!</v>
      </c>
      <c r="H104" s="253" t="s">
        <v>126</v>
      </c>
      <c r="I104" s="253"/>
      <c r="J104" s="253"/>
      <c r="K104" s="253"/>
      <c r="L104" s="253"/>
      <c r="M104" s="253"/>
      <c r="N104" s="34" t="e">
        <f>SUM(B38:C39)/SUM(B38:E39)%</f>
        <v>#DIV/0!</v>
      </c>
      <c r="O104" s="146"/>
      <c r="P104" s="14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</row>
    <row r="105" spans="1:35">
      <c r="A105" s="252" t="s">
        <v>127</v>
      </c>
      <c r="B105" s="252"/>
      <c r="C105" s="252"/>
      <c r="D105" s="252"/>
      <c r="E105" s="252"/>
      <c r="F105" s="252"/>
      <c r="G105" s="131" t="e">
        <f>(I11+H11+H10+I10)*100/G102</f>
        <v>#DIV/0!</v>
      </c>
      <c r="H105" s="249" t="s">
        <v>128</v>
      </c>
      <c r="I105" s="250"/>
      <c r="J105" s="250"/>
      <c r="K105" s="250"/>
      <c r="L105" s="250"/>
      <c r="M105" s="251"/>
      <c r="N105" s="35" t="e">
        <f>SUM(H38:I39)/SUM(F38:I39)%</f>
        <v>#DIV/0!</v>
      </c>
      <c r="O105" s="146"/>
      <c r="P105" s="14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</row>
    <row r="106" spans="1:35">
      <c r="A106" s="252" t="s">
        <v>129</v>
      </c>
      <c r="B106" s="252"/>
      <c r="C106" s="252"/>
      <c r="D106" s="252"/>
      <c r="E106" s="252"/>
      <c r="F106" s="252"/>
      <c r="G106" s="131" t="e">
        <f>(SUM(H10:J12))*100/G102</f>
        <v>#DIV/0!</v>
      </c>
      <c r="H106" s="253" t="s">
        <v>130</v>
      </c>
      <c r="I106" s="253"/>
      <c r="J106" s="253"/>
      <c r="K106" s="253"/>
      <c r="L106" s="253"/>
      <c r="M106" s="253"/>
      <c r="N106" s="35" t="e">
        <f>SUM(F38:G39)/SUM(F38:I39)%</f>
        <v>#DIV/0!</v>
      </c>
      <c r="O106" s="146"/>
      <c r="P106" s="14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</row>
    <row r="107" spans="1:35">
      <c r="A107" s="252" t="s">
        <v>131</v>
      </c>
      <c r="B107" s="252"/>
      <c r="C107" s="252"/>
      <c r="D107" s="252"/>
      <c r="E107" s="252"/>
      <c r="F107" s="252"/>
      <c r="G107" s="131" t="e">
        <f>(H10+I10+H11+I11+H12+I12+H13+I13+H14+I14+H15+I15)*100/G102</f>
        <v>#DIV/0!</v>
      </c>
      <c r="H107" s="253" t="s">
        <v>132</v>
      </c>
      <c r="I107" s="253"/>
      <c r="J107" s="253"/>
      <c r="K107" s="253"/>
      <c r="L107" s="253"/>
      <c r="M107" s="253"/>
      <c r="N107" s="34" t="e">
        <f>SUM(F38:I39)/SUM(D38:E39)%</f>
        <v>#DIV/0!</v>
      </c>
      <c r="O107" s="146"/>
      <c r="P107" s="14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</row>
    <row r="108" spans="1:35">
      <c r="A108" s="252" t="s">
        <v>133</v>
      </c>
      <c r="B108" s="252"/>
      <c r="C108" s="252"/>
      <c r="D108" s="252"/>
      <c r="E108" s="252"/>
      <c r="F108" s="252"/>
      <c r="G108" s="131" t="e">
        <f>(H16+H17+H18+H19+H20+H21+H22+H23+H24+H25+H26+I26+I25+I24+I23+I22+I21+I20+I19+I18+I17+I16)*100/G102</f>
        <v>#DIV/0!</v>
      </c>
      <c r="H108" s="253" t="s">
        <v>134</v>
      </c>
      <c r="I108" s="253"/>
      <c r="J108" s="253"/>
      <c r="K108" s="253"/>
      <c r="L108" s="253"/>
      <c r="M108" s="253"/>
      <c r="N108" s="34" t="e">
        <f>SUM(U38:U39)*100/SUM(U38:X39)</f>
        <v>#DIV/0!</v>
      </c>
      <c r="O108" s="146"/>
      <c r="P108" s="14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</row>
    <row r="109" spans="1:35">
      <c r="A109" s="252" t="s">
        <v>135</v>
      </c>
      <c r="B109" s="252"/>
      <c r="C109" s="252"/>
      <c r="D109" s="252"/>
      <c r="E109" s="252"/>
      <c r="F109" s="252"/>
      <c r="G109" s="131" t="e">
        <f>SUM(H27:I31)*100/G102</f>
        <v>#DIV/0!</v>
      </c>
      <c r="H109" s="253" t="s">
        <v>136</v>
      </c>
      <c r="I109" s="253"/>
      <c r="J109" s="253"/>
      <c r="K109" s="253"/>
      <c r="L109" s="253"/>
      <c r="M109" s="253"/>
      <c r="N109" s="34" t="e">
        <f>SUM(X38:X39)*100/SUM(U38:X39)</f>
        <v>#DIV/0!</v>
      </c>
      <c r="O109" s="146"/>
      <c r="P109" s="14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</row>
    <row r="110" spans="1:35" ht="16.5" thickBot="1">
      <c r="A110" s="252" t="s">
        <v>137</v>
      </c>
      <c r="B110" s="252"/>
      <c r="C110" s="252"/>
      <c r="D110" s="252"/>
      <c r="E110" s="252"/>
      <c r="F110" s="252"/>
      <c r="G110" s="131" t="e">
        <f>(G109+G107)*100/G108</f>
        <v>#DIV/0!</v>
      </c>
      <c r="H110" s="258" t="s">
        <v>138</v>
      </c>
      <c r="I110" s="258"/>
      <c r="J110" s="258"/>
      <c r="K110" s="258"/>
      <c r="L110" s="258"/>
      <c r="M110" s="258"/>
      <c r="N110" s="36" t="e">
        <f>(C4+C5)*100/(B4+B5)</f>
        <v>#DIV/0!</v>
      </c>
      <c r="O110" s="146"/>
      <c r="P110" s="14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</row>
    <row r="111" spans="1:35">
      <c r="A111" s="252" t="s">
        <v>139</v>
      </c>
      <c r="B111" s="252"/>
      <c r="C111" s="252"/>
      <c r="D111" s="252"/>
      <c r="E111" s="252"/>
      <c r="F111" s="252"/>
      <c r="G111" s="131" t="e">
        <f t="shared" ref="G111:G120" si="10">J15*100/I15</f>
        <v>#DIV/0!</v>
      </c>
      <c r="H111" s="254" t="s">
        <v>140</v>
      </c>
      <c r="I111" s="255"/>
      <c r="J111" s="255"/>
      <c r="K111" s="255"/>
      <c r="L111" s="255"/>
      <c r="M111" s="255"/>
      <c r="N111" s="279" t="s">
        <v>204</v>
      </c>
      <c r="O111" s="172" t="s">
        <v>11</v>
      </c>
      <c r="P111" s="172" t="s">
        <v>12</v>
      </c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</row>
    <row r="112" spans="1:35">
      <c r="A112" s="252" t="s">
        <v>267</v>
      </c>
      <c r="B112" s="252"/>
      <c r="C112" s="252"/>
      <c r="D112" s="252"/>
      <c r="E112" s="252"/>
      <c r="F112" s="252"/>
      <c r="G112" s="131" t="e">
        <f t="shared" si="10"/>
        <v>#DIV/0!</v>
      </c>
      <c r="H112" s="256"/>
      <c r="I112" s="257"/>
      <c r="J112" s="257"/>
      <c r="K112" s="257"/>
      <c r="L112" s="257"/>
      <c r="M112" s="257"/>
      <c r="N112" s="280"/>
      <c r="O112" s="173"/>
      <c r="P112" s="17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</row>
    <row r="113" spans="1:35">
      <c r="A113" s="252" t="s">
        <v>268</v>
      </c>
      <c r="B113" s="252"/>
      <c r="C113" s="252"/>
      <c r="D113" s="252"/>
      <c r="E113" s="252"/>
      <c r="F113" s="252"/>
      <c r="G113" s="131" t="e">
        <f t="shared" si="10"/>
        <v>#DIV/0!</v>
      </c>
      <c r="H113" s="259" t="s">
        <v>141</v>
      </c>
      <c r="I113" s="259"/>
      <c r="J113" s="259"/>
      <c r="K113" s="259"/>
      <c r="L113" s="259"/>
      <c r="M113" s="259"/>
      <c r="N113" s="133" t="e">
        <f>SUM(Y56:Y57)/SUM(H32:I32)*1000</f>
        <v>#DIV/0!</v>
      </c>
      <c r="O113" s="131" t="e">
        <f>(Y56/H32)*1000</f>
        <v>#DIV/0!</v>
      </c>
      <c r="P113" s="131" t="e">
        <f>Y57/I32*1000</f>
        <v>#DIV/0!</v>
      </c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</row>
    <row r="114" spans="1:35">
      <c r="A114" s="252" t="s">
        <v>142</v>
      </c>
      <c r="B114" s="252"/>
      <c r="C114" s="252"/>
      <c r="D114" s="252"/>
      <c r="E114" s="252"/>
      <c r="F114" s="252"/>
      <c r="G114" s="131" t="e">
        <f t="shared" si="10"/>
        <v>#DIV/0!</v>
      </c>
      <c r="H114" s="252" t="s">
        <v>143</v>
      </c>
      <c r="I114" s="252"/>
      <c r="J114" s="252"/>
      <c r="K114" s="252"/>
      <c r="L114" s="252"/>
      <c r="M114" s="252"/>
      <c r="N114" s="134" t="e">
        <f>(C56+C57)*1000/SUM(D38:E39)</f>
        <v>#DIV/0!</v>
      </c>
      <c r="O114" s="131" t="e">
        <f>C56/SUM(D38:D39)*1000</f>
        <v>#DIV/0!</v>
      </c>
      <c r="P114" s="131" t="e">
        <f>C57/SUM(E38:E39)*1000</f>
        <v>#DIV/0!</v>
      </c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</row>
    <row r="115" spans="1:35">
      <c r="A115" s="252" t="s">
        <v>144</v>
      </c>
      <c r="B115" s="252"/>
      <c r="C115" s="252"/>
      <c r="D115" s="252"/>
      <c r="E115" s="252"/>
      <c r="F115" s="252"/>
      <c r="G115" s="131" t="e">
        <f t="shared" si="10"/>
        <v>#DIV/0!</v>
      </c>
      <c r="H115" s="252" t="s">
        <v>145</v>
      </c>
      <c r="I115" s="252"/>
      <c r="J115" s="252"/>
      <c r="K115" s="252"/>
      <c r="L115" s="252"/>
      <c r="M115" s="252"/>
      <c r="N115" s="134" t="e">
        <f>SUM(C56:D57)*1000/SUM(D38:E39)</f>
        <v>#DIV/0!</v>
      </c>
      <c r="O115" s="131" t="e">
        <f>SUM(C56:D56)/SUM(D38:D39)*1000</f>
        <v>#DIV/0!</v>
      </c>
      <c r="P115" s="131" t="e">
        <f>SUM(C57:D57)/SUM(E38:E39)*1000</f>
        <v>#DIV/0!</v>
      </c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</row>
    <row r="116" spans="1:35">
      <c r="A116" s="252" t="s">
        <v>146</v>
      </c>
      <c r="B116" s="252"/>
      <c r="C116" s="252"/>
      <c r="D116" s="252"/>
      <c r="E116" s="252"/>
      <c r="F116" s="252"/>
      <c r="G116" s="131" t="e">
        <f t="shared" si="10"/>
        <v>#DIV/0!</v>
      </c>
      <c r="H116" s="252" t="s">
        <v>147</v>
      </c>
      <c r="I116" s="252"/>
      <c r="J116" s="252"/>
      <c r="K116" s="252"/>
      <c r="L116" s="252"/>
      <c r="M116" s="252"/>
      <c r="N116" s="134" t="e">
        <f>SUM(C56:E57)*1000/SUM(D38:E39)</f>
        <v>#DIV/0!</v>
      </c>
      <c r="O116" s="131" t="e">
        <f>SUM(C56:E56)/SUM(D38:D39)*1000</f>
        <v>#DIV/0!</v>
      </c>
      <c r="P116" s="131" t="e">
        <f>SUM(C57:E57)/SUM(E38:E39)*1000</f>
        <v>#DIV/0!</v>
      </c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</row>
    <row r="117" spans="1:35">
      <c r="A117" s="252" t="s">
        <v>148</v>
      </c>
      <c r="B117" s="252"/>
      <c r="C117" s="252"/>
      <c r="D117" s="252"/>
      <c r="E117" s="252"/>
      <c r="F117" s="252"/>
      <c r="G117" s="131" t="e">
        <f t="shared" si="10"/>
        <v>#DIV/0!</v>
      </c>
      <c r="H117" s="252" t="s">
        <v>149</v>
      </c>
      <c r="I117" s="252"/>
      <c r="J117" s="252"/>
      <c r="K117" s="252"/>
      <c r="L117" s="252"/>
      <c r="M117" s="252"/>
      <c r="N117" s="134" t="e">
        <f>SUM(C56:E57)*1000/SUM(H10:I12)</f>
        <v>#DIV/0!</v>
      </c>
      <c r="O117" s="131" t="e">
        <f>SUM(C56:E56)/SUM(H10:H12)*1000</f>
        <v>#DIV/0!</v>
      </c>
      <c r="P117" s="131" t="e">
        <f>SUM(C57:E57)/SUM(I10:I12)*1000</f>
        <v>#DIV/0!</v>
      </c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</row>
    <row r="118" spans="1:35" ht="16.5" thickBot="1">
      <c r="A118" s="252" t="s">
        <v>150</v>
      </c>
      <c r="B118" s="252"/>
      <c r="C118" s="252"/>
      <c r="D118" s="252"/>
      <c r="E118" s="252"/>
      <c r="F118" s="252"/>
      <c r="G118" s="131" t="e">
        <f t="shared" si="10"/>
        <v>#DIV/0!</v>
      </c>
      <c r="H118" s="262" t="s">
        <v>151</v>
      </c>
      <c r="I118" s="262"/>
      <c r="J118" s="262"/>
      <c r="K118" s="262"/>
      <c r="L118" s="262"/>
      <c r="M118" s="262"/>
      <c r="N118" s="37" t="e">
        <f>SUM(C70:K79)*100000/SUM(D38:E39)</f>
        <v>#DIV/0!</v>
      </c>
      <c r="O118" s="50"/>
      <c r="P118" s="50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</row>
    <row r="119" spans="1:35">
      <c r="A119" s="252" t="s">
        <v>152</v>
      </c>
      <c r="B119" s="252"/>
      <c r="C119" s="252"/>
      <c r="D119" s="252"/>
      <c r="E119" s="252"/>
      <c r="F119" s="252"/>
      <c r="G119" s="131" t="e">
        <f t="shared" si="10"/>
        <v>#DIV/0!</v>
      </c>
      <c r="H119" s="260" t="s">
        <v>153</v>
      </c>
      <c r="I119" s="260"/>
      <c r="J119" s="260"/>
      <c r="K119" s="260"/>
      <c r="L119" s="260"/>
      <c r="M119" s="260"/>
      <c r="N119" s="260"/>
      <c r="O119" s="260"/>
      <c r="P119" s="260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</row>
    <row r="120" spans="1:35">
      <c r="A120" s="252" t="s">
        <v>285</v>
      </c>
      <c r="B120" s="252"/>
      <c r="C120" s="252"/>
      <c r="D120" s="252"/>
      <c r="E120" s="252"/>
      <c r="F120" s="252"/>
      <c r="G120" s="131" t="e">
        <f t="shared" si="10"/>
        <v>#DIV/0!</v>
      </c>
      <c r="H120" s="261"/>
      <c r="I120" s="261"/>
      <c r="J120" s="261"/>
      <c r="K120" s="261"/>
      <c r="L120" s="261"/>
      <c r="M120" s="261"/>
      <c r="N120" s="261"/>
      <c r="O120" s="261"/>
      <c r="P120" s="261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</row>
    <row r="121" spans="1:35">
      <c r="A121" s="252" t="s">
        <v>278</v>
      </c>
      <c r="B121" s="252"/>
      <c r="C121" s="252"/>
      <c r="D121" s="252"/>
      <c r="E121" s="252"/>
      <c r="F121" s="252"/>
      <c r="G121" s="131" t="e">
        <f>SUM(J15:J24)*100/SUM(I15:I24)</f>
        <v>#DIV/0!</v>
      </c>
      <c r="H121" s="259" t="s">
        <v>85</v>
      </c>
      <c r="I121" s="259"/>
      <c r="J121" s="259"/>
      <c r="K121" s="259"/>
      <c r="L121" s="259"/>
      <c r="M121" s="259"/>
      <c r="N121" s="133" t="e">
        <f>SUM(C$61:C$66)*1000/SUM($H$10:$I$12)</f>
        <v>#DIV/0!</v>
      </c>
      <c r="O121" s="51"/>
      <c r="P121" s="51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</row>
    <row r="122" spans="1:35">
      <c r="A122" s="252" t="s">
        <v>277</v>
      </c>
      <c r="B122" s="252"/>
      <c r="C122" s="252"/>
      <c r="D122" s="252"/>
      <c r="E122" s="252"/>
      <c r="F122" s="252"/>
      <c r="G122" s="131" t="e">
        <f>SUM(J16:J24)*100/SUM(I16:I24)</f>
        <v>#DIV/0!</v>
      </c>
      <c r="H122" s="252" t="s">
        <v>86</v>
      </c>
      <c r="I122" s="252"/>
      <c r="J122" s="252"/>
      <c r="K122" s="252"/>
      <c r="L122" s="252"/>
      <c r="M122" s="252"/>
      <c r="N122" s="133" t="e">
        <f>SUM(D$61:D$66)*1000/SUM($H$10:$I$12)</f>
        <v>#DIV/0!</v>
      </c>
      <c r="O122" s="48"/>
      <c r="P122" s="48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</row>
    <row r="123" spans="1:35">
      <c r="A123" s="252" t="s">
        <v>154</v>
      </c>
      <c r="B123" s="252"/>
      <c r="C123" s="252"/>
      <c r="D123" s="252"/>
      <c r="E123" s="252"/>
      <c r="F123" s="252"/>
      <c r="G123" s="131" t="e">
        <f>SUM(D38:E39)/SUM(H32:I32)*1000</f>
        <v>#DIV/0!</v>
      </c>
      <c r="H123" s="252" t="s">
        <v>155</v>
      </c>
      <c r="I123" s="252"/>
      <c r="J123" s="252"/>
      <c r="K123" s="252"/>
      <c r="L123" s="252"/>
      <c r="M123" s="252"/>
      <c r="N123" s="133" t="e">
        <f>SUM(E$61:E$66)*1000/SUM($H$10:$I$12)</f>
        <v>#DIV/0!</v>
      </c>
      <c r="O123" s="48"/>
      <c r="P123" s="48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</row>
    <row r="124" spans="1:35" ht="23.45" customHeight="1">
      <c r="A124" s="266" t="s">
        <v>156</v>
      </c>
      <c r="B124" s="266"/>
      <c r="C124" s="266"/>
      <c r="D124" s="266"/>
      <c r="E124" s="266"/>
      <c r="F124" s="266"/>
      <c r="G124" s="147" t="e">
        <f>(D38+E38+E39+D39)*1000/SUM(I15:I24)</f>
        <v>#DIV/0!</v>
      </c>
      <c r="H124" s="252" t="s">
        <v>157</v>
      </c>
      <c r="I124" s="252"/>
      <c r="J124" s="252"/>
      <c r="K124" s="252"/>
      <c r="L124" s="252"/>
      <c r="M124" s="252"/>
      <c r="N124" s="133" t="e">
        <f>SUM(F$61:F$66)*1000/SUM($H$10:$I$12)</f>
        <v>#DIV/0!</v>
      </c>
      <c r="O124" s="48"/>
      <c r="P124" s="48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</row>
    <row r="125" spans="1:35">
      <c r="A125" s="252" t="s">
        <v>158</v>
      </c>
      <c r="B125" s="252"/>
      <c r="C125" s="252"/>
      <c r="D125" s="252"/>
      <c r="E125" s="252"/>
      <c r="F125" s="252"/>
      <c r="G125" s="131" t="e">
        <f>(L38+L39)*1000/I15</f>
        <v>#DIV/0!</v>
      </c>
      <c r="H125" s="252" t="s">
        <v>89</v>
      </c>
      <c r="I125" s="252"/>
      <c r="J125" s="252"/>
      <c r="K125" s="252"/>
      <c r="L125" s="252"/>
      <c r="M125" s="252"/>
      <c r="N125" s="133" t="e">
        <f>SUM(G$61:G$66)*1000/SUM($H$10:$I$12)</f>
        <v>#DIV/0!</v>
      </c>
      <c r="O125" s="48"/>
      <c r="P125" s="48"/>
      <c r="Q125" s="57"/>
      <c r="R125" s="57"/>
      <c r="S125" s="57"/>
      <c r="T125" s="57"/>
      <c r="U125" s="57"/>
      <c r="V125" s="55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</row>
    <row r="126" spans="1:35">
      <c r="A126" s="252" t="s">
        <v>159</v>
      </c>
      <c r="B126" s="252"/>
      <c r="C126" s="252"/>
      <c r="D126" s="252"/>
      <c r="E126" s="252"/>
      <c r="F126" s="252"/>
      <c r="G126" s="131" t="e">
        <f>(M38+M39)*1000/(I17+I16)</f>
        <v>#DIV/0!</v>
      </c>
      <c r="H126" s="252" t="s">
        <v>90</v>
      </c>
      <c r="I126" s="252"/>
      <c r="J126" s="252"/>
      <c r="K126" s="252"/>
      <c r="L126" s="252"/>
      <c r="M126" s="252"/>
      <c r="N126" s="133" t="e">
        <f>SUM(H$61:H$66)*1000/SUM($H$10:$I$12)</f>
        <v>#DIV/0!</v>
      </c>
      <c r="O126" s="48"/>
      <c r="P126" s="48"/>
      <c r="Q126" s="57"/>
      <c r="R126" s="57"/>
      <c r="S126" s="57"/>
      <c r="T126" s="57"/>
      <c r="U126" s="57"/>
      <c r="V126" s="55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</row>
    <row r="127" spans="1:35">
      <c r="A127" s="252" t="s">
        <v>160</v>
      </c>
      <c r="B127" s="252"/>
      <c r="C127" s="252"/>
      <c r="D127" s="252"/>
      <c r="E127" s="252"/>
      <c r="F127" s="252"/>
      <c r="G127" s="131" t="e">
        <f>(N38+N39)*1000/I18</f>
        <v>#DIV/0!</v>
      </c>
      <c r="H127" s="252" t="s">
        <v>91</v>
      </c>
      <c r="I127" s="252"/>
      <c r="J127" s="252"/>
      <c r="K127" s="252"/>
      <c r="L127" s="252"/>
      <c r="M127" s="252"/>
      <c r="N127" s="133" t="e">
        <f>SUM(I$61:I$66)*1000/SUM($H$10:$I$12)</f>
        <v>#DIV/0!</v>
      </c>
      <c r="O127" s="48"/>
      <c r="P127" s="48"/>
      <c r="Q127" s="57"/>
      <c r="R127" s="57"/>
      <c r="S127" s="57"/>
      <c r="T127" s="57"/>
      <c r="U127" s="57"/>
      <c r="V127" s="55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</row>
    <row r="128" spans="1:35">
      <c r="A128" s="252" t="s">
        <v>161</v>
      </c>
      <c r="B128" s="252"/>
      <c r="C128" s="252"/>
      <c r="D128" s="252"/>
      <c r="E128" s="252"/>
      <c r="F128" s="252"/>
      <c r="G128" s="131" t="e">
        <f>(O38+O39)*1000/I19</f>
        <v>#DIV/0!</v>
      </c>
      <c r="H128" s="252" t="s">
        <v>162</v>
      </c>
      <c r="I128" s="252"/>
      <c r="J128" s="252"/>
      <c r="K128" s="252"/>
      <c r="L128" s="252"/>
      <c r="M128" s="252"/>
      <c r="N128" s="133" t="e">
        <f>SUM(J$61:J$66)*1000/SUM($H$10:$I$12)</f>
        <v>#DIV/0!</v>
      </c>
      <c r="O128" s="48"/>
      <c r="P128" s="48"/>
      <c r="Q128" s="57"/>
      <c r="R128" s="57"/>
      <c r="S128" s="57"/>
      <c r="T128" s="57"/>
      <c r="U128" s="57"/>
      <c r="V128" s="55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</row>
    <row r="129" spans="1:35">
      <c r="A129" s="252" t="s">
        <v>163</v>
      </c>
      <c r="B129" s="252"/>
      <c r="C129" s="252"/>
      <c r="D129" s="252"/>
      <c r="E129" s="252"/>
      <c r="F129" s="252"/>
      <c r="G129" s="131" t="e">
        <f>(P38+P39)*1000/I20</f>
        <v>#DIV/0!</v>
      </c>
      <c r="H129" s="252" t="s">
        <v>93</v>
      </c>
      <c r="I129" s="252"/>
      <c r="J129" s="252"/>
      <c r="K129" s="252"/>
      <c r="L129" s="252"/>
      <c r="M129" s="252"/>
      <c r="N129" s="133" t="e">
        <f>SUM(K$61:K$66)*1000/SUM($H$10:$I$12)</f>
        <v>#DIV/0!</v>
      </c>
      <c r="O129" s="48"/>
      <c r="P129" s="48"/>
      <c r="Q129" s="57"/>
      <c r="R129" s="57"/>
      <c r="S129" s="57"/>
      <c r="T129" s="57"/>
      <c r="U129" s="57"/>
      <c r="V129" s="55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</row>
    <row r="130" spans="1:35">
      <c r="A130" s="252" t="s">
        <v>164</v>
      </c>
      <c r="B130" s="252"/>
      <c r="C130" s="252"/>
      <c r="D130" s="252"/>
      <c r="E130" s="252"/>
      <c r="F130" s="252"/>
      <c r="G130" s="131" t="e">
        <f>(Q38+Q39)*1000/I21</f>
        <v>#DIV/0!</v>
      </c>
      <c r="H130" s="263" t="s">
        <v>176</v>
      </c>
      <c r="I130" s="264"/>
      <c r="J130" s="264"/>
      <c r="K130" s="264"/>
      <c r="L130" s="264"/>
      <c r="M130" s="264"/>
      <c r="N130" s="264"/>
      <c r="O130" s="264"/>
      <c r="P130" s="265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</row>
    <row r="131" spans="1:35">
      <c r="A131" s="252" t="s">
        <v>165</v>
      </c>
      <c r="B131" s="252"/>
      <c r="C131" s="252"/>
      <c r="D131" s="252"/>
      <c r="E131" s="252"/>
      <c r="F131" s="252"/>
      <c r="G131" s="131" t="e">
        <f>(R38+R39)*1000/I22</f>
        <v>#DIV/0!</v>
      </c>
      <c r="H131" s="268" t="s">
        <v>85</v>
      </c>
      <c r="I131" s="268"/>
      <c r="J131" s="268"/>
      <c r="K131" s="268"/>
      <c r="L131" s="268"/>
      <c r="M131" s="268"/>
      <c r="N131" s="1" t="e">
        <f>SUM(C61:C66)/SUM(D38:E39)*1000</f>
        <v>#DIV/0!</v>
      </c>
      <c r="O131" s="48"/>
      <c r="P131" s="48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</row>
    <row r="132" spans="1:35">
      <c r="A132" s="252" t="s">
        <v>166</v>
      </c>
      <c r="B132" s="252"/>
      <c r="C132" s="252"/>
      <c r="D132" s="252"/>
      <c r="E132" s="252"/>
      <c r="F132" s="252"/>
      <c r="G132" s="131" t="e">
        <f>(S38+S39)*1000/I23</f>
        <v>#DIV/0!</v>
      </c>
      <c r="H132" s="267" t="s">
        <v>86</v>
      </c>
      <c r="I132" s="267"/>
      <c r="J132" s="267"/>
      <c r="K132" s="267"/>
      <c r="L132" s="267"/>
      <c r="M132" s="267"/>
      <c r="N132" s="2" t="e">
        <f>SUM(D61:D66)/SUM(D38:E39)*1000</f>
        <v>#DIV/0!</v>
      </c>
      <c r="O132" s="48"/>
      <c r="P132" s="48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</row>
    <row r="133" spans="1:35" ht="22.9" customHeight="1">
      <c r="A133" s="266" t="s">
        <v>279</v>
      </c>
      <c r="B133" s="266"/>
      <c r="C133" s="266"/>
      <c r="D133" s="266"/>
      <c r="E133" s="266"/>
      <c r="F133" s="266"/>
      <c r="G133" s="147" t="e">
        <f>(T38+T39)*1000/I24</f>
        <v>#DIV/0!</v>
      </c>
      <c r="H133" s="267" t="s">
        <v>155</v>
      </c>
      <c r="I133" s="267"/>
      <c r="J133" s="267"/>
      <c r="K133" s="267"/>
      <c r="L133" s="267"/>
      <c r="M133" s="267"/>
      <c r="N133" s="2" t="e">
        <f>SUM(E61:E66)/SUM(D38:E39)*1000</f>
        <v>#DIV/0!</v>
      </c>
      <c r="O133" s="48"/>
      <c r="P133" s="48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</row>
    <row r="134" spans="1:35" ht="22.9" customHeight="1">
      <c r="A134" s="266" t="s">
        <v>167</v>
      </c>
      <c r="B134" s="266"/>
      <c r="C134" s="266"/>
      <c r="D134" s="266"/>
      <c r="E134" s="266"/>
      <c r="F134" s="266"/>
      <c r="G134" s="147" t="e">
        <f>SUM(G125:G133)*5/1000</f>
        <v>#DIV/0!</v>
      </c>
      <c r="H134" s="267" t="s">
        <v>157</v>
      </c>
      <c r="I134" s="267"/>
      <c r="J134" s="267"/>
      <c r="K134" s="267"/>
      <c r="L134" s="267"/>
      <c r="M134" s="267"/>
      <c r="N134" s="2" t="e">
        <f>SUM(F61:F66)/SUM(D38:E39)*1000</f>
        <v>#DIV/0!</v>
      </c>
      <c r="O134" s="48"/>
      <c r="P134" s="48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</row>
    <row r="135" spans="1:35">
      <c r="A135" s="252" t="s">
        <v>168</v>
      </c>
      <c r="B135" s="252"/>
      <c r="C135" s="252"/>
      <c r="D135" s="252"/>
      <c r="E135" s="252"/>
      <c r="F135" s="252"/>
      <c r="G135" s="131" t="e">
        <f>(D38+D39)/(E38+E39)</f>
        <v>#DIV/0!</v>
      </c>
      <c r="H135" s="267" t="s">
        <v>89</v>
      </c>
      <c r="I135" s="267"/>
      <c r="J135" s="267"/>
      <c r="K135" s="267"/>
      <c r="L135" s="267"/>
      <c r="M135" s="267"/>
      <c r="N135" s="2" t="e">
        <f>SUM(G61:G66)/SUM(D38:E39)*1000</f>
        <v>#DIV/0!</v>
      </c>
      <c r="O135" s="48"/>
      <c r="P135" s="48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</row>
    <row r="136" spans="1:35">
      <c r="A136" s="252" t="s">
        <v>169</v>
      </c>
      <c r="B136" s="252"/>
      <c r="C136" s="252"/>
      <c r="D136" s="252"/>
      <c r="E136" s="252"/>
      <c r="F136" s="252"/>
      <c r="G136" s="131" t="e">
        <f>G134*(E38+E39)/SUM(D38:E39)</f>
        <v>#DIV/0!</v>
      </c>
      <c r="H136" s="267" t="s">
        <v>90</v>
      </c>
      <c r="I136" s="267"/>
      <c r="J136" s="267"/>
      <c r="K136" s="267"/>
      <c r="L136" s="267"/>
      <c r="M136" s="267"/>
      <c r="N136" s="2" t="e">
        <f>SUM(H61:H66)/SUM(D38:E39)*1000</f>
        <v>#DIV/0!</v>
      </c>
      <c r="O136" s="48"/>
      <c r="P136" s="48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</row>
    <row r="137" spans="1:35">
      <c r="A137" s="252" t="s">
        <v>170</v>
      </c>
      <c r="B137" s="252"/>
      <c r="C137" s="252"/>
      <c r="D137" s="252"/>
      <c r="E137" s="252"/>
      <c r="F137" s="252"/>
      <c r="G137" s="131" t="e">
        <f>(G123-N113)/10</f>
        <v>#DIV/0!</v>
      </c>
      <c r="H137" s="267" t="s">
        <v>91</v>
      </c>
      <c r="I137" s="267"/>
      <c r="J137" s="267"/>
      <c r="K137" s="267"/>
      <c r="L137" s="267"/>
      <c r="M137" s="267"/>
      <c r="N137" s="2" t="e">
        <f>SUM(I61:I66)/SUM(D38:E39)*1000</f>
        <v>#DIV/0!</v>
      </c>
      <c r="O137" s="48"/>
      <c r="P137" s="48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</row>
    <row r="138" spans="1:35">
      <c r="A138" s="252" t="s">
        <v>274</v>
      </c>
      <c r="B138" s="252"/>
      <c r="C138" s="252"/>
      <c r="D138" s="252"/>
      <c r="E138" s="252"/>
      <c r="F138" s="252"/>
      <c r="G138" s="131" t="e">
        <f>SUM(AA38:AA39)/($J$32)%</f>
        <v>#DIV/0!</v>
      </c>
      <c r="H138" s="267" t="s">
        <v>162</v>
      </c>
      <c r="I138" s="267"/>
      <c r="J138" s="267"/>
      <c r="K138" s="267"/>
      <c r="L138" s="267"/>
      <c r="M138" s="267"/>
      <c r="N138" s="2" t="e">
        <f>SUM(J61:J66)/SUM(D38:E39)*1000</f>
        <v>#DIV/0!</v>
      </c>
      <c r="O138" s="48"/>
      <c r="P138" s="48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</row>
    <row r="139" spans="1:35" ht="16.5" thickBot="1">
      <c r="A139" s="252" t="s">
        <v>275</v>
      </c>
      <c r="B139" s="252"/>
      <c r="C139" s="252"/>
      <c r="D139" s="252"/>
      <c r="E139" s="252"/>
      <c r="F139" s="252"/>
      <c r="G139" s="131" t="e">
        <f>SUM(AB38:AB39)/($J$32)%</f>
        <v>#DIV/0!</v>
      </c>
      <c r="H139" s="269" t="s">
        <v>93</v>
      </c>
      <c r="I139" s="269"/>
      <c r="J139" s="269"/>
      <c r="K139" s="269"/>
      <c r="L139" s="269"/>
      <c r="M139" s="269"/>
      <c r="N139" s="52" t="e">
        <f>SUM(K61:K66)/SUM(D38:E39)*1000</f>
        <v>#DIV/0!</v>
      </c>
      <c r="O139" s="50"/>
      <c r="P139" s="50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</row>
    <row r="140" spans="1:35">
      <c r="A140" s="252" t="s">
        <v>209</v>
      </c>
      <c r="B140" s="252"/>
      <c r="C140" s="252"/>
      <c r="D140" s="252"/>
      <c r="E140" s="252"/>
      <c r="F140" s="252"/>
      <c r="G140" s="131">
        <f>SUM(AF37:AF38)-SUM(AE37:AE38)</f>
        <v>0</v>
      </c>
      <c r="H140" s="270" t="s">
        <v>271</v>
      </c>
      <c r="I140" s="271"/>
      <c r="J140" s="271"/>
      <c r="K140" s="271"/>
      <c r="L140" s="271"/>
      <c r="M140" s="271"/>
      <c r="N140" s="135" t="e">
        <f>SUM(E$56:E$57)*1000/SUM(H12:I12)</f>
        <v>#DIV/0!</v>
      </c>
      <c r="O140" s="135" t="e">
        <f>(E56/H12)*1000</f>
        <v>#DIV/0!</v>
      </c>
      <c r="P140" s="136" t="e">
        <f>(E$57/I12)*1000</f>
        <v>#DIV/0!</v>
      </c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</row>
    <row r="141" spans="1:35">
      <c r="A141" s="146"/>
      <c r="B141" s="146"/>
      <c r="C141" s="146"/>
      <c r="D141" s="146"/>
      <c r="E141" s="146"/>
      <c r="F141" s="146"/>
      <c r="G141" s="146"/>
      <c r="H141" s="272" t="s">
        <v>187</v>
      </c>
      <c r="I141" s="273"/>
      <c r="J141" s="273"/>
      <c r="K141" s="273"/>
      <c r="L141" s="273"/>
      <c r="M141" s="273"/>
      <c r="N141" s="131" t="e">
        <f>SUM(F$56:G$57)/SUM(H13:I14)*1000</f>
        <v>#DIV/0!</v>
      </c>
      <c r="O141" s="131" t="e">
        <f>(F56+G56)/(H13+H14)*1000</f>
        <v>#DIV/0!</v>
      </c>
      <c r="P141" s="137" t="e">
        <f>(F$57+G57)/(I13+I14)*1000</f>
        <v>#DIV/0!</v>
      </c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</row>
    <row r="142" spans="1:35">
      <c r="A142" s="146"/>
      <c r="B142" s="146"/>
      <c r="C142" s="146"/>
      <c r="D142" s="146"/>
      <c r="E142" s="146"/>
      <c r="F142" s="146"/>
      <c r="G142" s="146"/>
      <c r="H142" s="272" t="s">
        <v>188</v>
      </c>
      <c r="I142" s="273"/>
      <c r="J142" s="273"/>
      <c r="K142" s="273"/>
      <c r="L142" s="273"/>
      <c r="M142" s="273"/>
      <c r="N142" s="131" t="e">
        <f>SUM(H$56:H$57)/SUM(H15:I15)*1000</f>
        <v>#DIV/0!</v>
      </c>
      <c r="O142" s="131" t="e">
        <f>(H56/H15)*1000</f>
        <v>#DIV/0!</v>
      </c>
      <c r="P142" s="137" t="e">
        <f>(H$57/I15)*1000</f>
        <v>#DIV/0!</v>
      </c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</row>
    <row r="143" spans="1:35">
      <c r="A143" s="146"/>
      <c r="B143" s="146"/>
      <c r="C143" s="146"/>
      <c r="D143" s="146"/>
      <c r="E143" s="146"/>
      <c r="F143" s="146"/>
      <c r="G143" s="146"/>
      <c r="H143" s="272" t="s">
        <v>189</v>
      </c>
      <c r="I143" s="273"/>
      <c r="J143" s="273"/>
      <c r="K143" s="273"/>
      <c r="L143" s="273"/>
      <c r="M143" s="273"/>
      <c r="N143" s="131" t="e">
        <f>SUM(I$56:J$57)/SUM(H16:I17)*1000</f>
        <v>#DIV/0!</v>
      </c>
      <c r="O143" s="131" t="e">
        <f>(I56+J56)/(H16+H17)*1000</f>
        <v>#DIV/0!</v>
      </c>
      <c r="P143" s="137" t="e">
        <f>(I57+J57)/(I16+I17)*1000</f>
        <v>#DIV/0!</v>
      </c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</row>
    <row r="144" spans="1:35">
      <c r="A144" s="146"/>
      <c r="B144" s="146"/>
      <c r="C144" s="146"/>
      <c r="D144" s="146"/>
      <c r="E144" s="146"/>
      <c r="F144" s="146"/>
      <c r="G144" s="146"/>
      <c r="H144" s="272" t="s">
        <v>190</v>
      </c>
      <c r="I144" s="273"/>
      <c r="J144" s="273"/>
      <c r="K144" s="273"/>
      <c r="L144" s="273"/>
      <c r="M144" s="273"/>
      <c r="N144" s="131" t="e">
        <f>SUM(K$56:K$57)/SUM(H18:I18)*1000</f>
        <v>#DIV/0!</v>
      </c>
      <c r="O144" s="131" t="e">
        <f>(K56/H18)*1000</f>
        <v>#DIV/0!</v>
      </c>
      <c r="P144" s="137" t="e">
        <f>(K57/I18)*1000</f>
        <v>#DIV/0!</v>
      </c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</row>
    <row r="145" spans="1:35">
      <c r="A145" s="146"/>
      <c r="B145" s="146"/>
      <c r="C145" s="146"/>
      <c r="D145" s="146"/>
      <c r="E145" s="146"/>
      <c r="F145" s="146"/>
      <c r="G145" s="146"/>
      <c r="H145" s="272" t="s">
        <v>191</v>
      </c>
      <c r="I145" s="273"/>
      <c r="J145" s="273"/>
      <c r="K145" s="273"/>
      <c r="L145" s="273"/>
      <c r="M145" s="273"/>
      <c r="N145" s="131" t="e">
        <f>SUM(L$56:L$57)/SUM(H19:I19)*1000</f>
        <v>#DIV/0!</v>
      </c>
      <c r="O145" s="131" t="e">
        <f>(L56/H19)*1000</f>
        <v>#DIV/0!</v>
      </c>
      <c r="P145" s="137" t="e">
        <f>(L57/I19)*1000</f>
        <v>#DIV/0!</v>
      </c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</row>
    <row r="146" spans="1:35">
      <c r="A146" s="146"/>
      <c r="B146" s="146"/>
      <c r="C146" s="146"/>
      <c r="D146" s="146"/>
      <c r="E146" s="146"/>
      <c r="F146" s="146"/>
      <c r="G146" s="146"/>
      <c r="H146" s="272" t="s">
        <v>192</v>
      </c>
      <c r="I146" s="273"/>
      <c r="J146" s="273"/>
      <c r="K146" s="273"/>
      <c r="L146" s="273"/>
      <c r="M146" s="273"/>
      <c r="N146" s="131" t="e">
        <f>SUM(M$56:M$57)/SUM(H20:I20)*1000</f>
        <v>#DIV/0!</v>
      </c>
      <c r="O146" s="131" t="e">
        <f>(M56/H20)*1000</f>
        <v>#DIV/0!</v>
      </c>
      <c r="P146" s="137" t="e">
        <f>(M57/I20)*1000</f>
        <v>#DIV/0!</v>
      </c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</row>
    <row r="147" spans="1:35">
      <c r="A147" s="146"/>
      <c r="B147" s="146"/>
      <c r="C147" s="146"/>
      <c r="D147" s="146"/>
      <c r="E147" s="146"/>
      <c r="F147" s="146"/>
      <c r="G147" s="146"/>
      <c r="H147" s="272" t="s">
        <v>193</v>
      </c>
      <c r="I147" s="273"/>
      <c r="J147" s="273"/>
      <c r="K147" s="273"/>
      <c r="L147" s="273"/>
      <c r="M147" s="273"/>
      <c r="N147" s="131" t="e">
        <f>SUM(N$56:N$57)/SUM(H21:I21)*1000</f>
        <v>#DIV/0!</v>
      </c>
      <c r="O147" s="131" t="e">
        <f>(N56/H21)*1000</f>
        <v>#DIV/0!</v>
      </c>
      <c r="P147" s="137" t="e">
        <f>(N57/I21)*1000</f>
        <v>#DIV/0!</v>
      </c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</row>
    <row r="148" spans="1:35">
      <c r="A148" s="146"/>
      <c r="B148" s="146"/>
      <c r="C148" s="146"/>
      <c r="D148" s="146"/>
      <c r="E148" s="146"/>
      <c r="F148" s="146"/>
      <c r="G148" s="146"/>
      <c r="H148" s="272" t="s">
        <v>194</v>
      </c>
      <c r="I148" s="273"/>
      <c r="J148" s="273"/>
      <c r="K148" s="273"/>
      <c r="L148" s="273"/>
      <c r="M148" s="273"/>
      <c r="N148" s="131" t="e">
        <f>SUM(O$56:O$57)/SUM(H22:I22)*1000</f>
        <v>#DIV/0!</v>
      </c>
      <c r="O148" s="131" t="e">
        <f>(O56/H22)*1000</f>
        <v>#DIV/0!</v>
      </c>
      <c r="P148" s="137" t="e">
        <f>(O57/I22)*1000</f>
        <v>#DIV/0!</v>
      </c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</row>
    <row r="149" spans="1:35">
      <c r="A149" s="146"/>
      <c r="B149" s="146"/>
      <c r="C149" s="146"/>
      <c r="D149" s="146"/>
      <c r="E149" s="146"/>
      <c r="F149" s="146"/>
      <c r="G149" s="146"/>
      <c r="H149" s="272" t="s">
        <v>195</v>
      </c>
      <c r="I149" s="273"/>
      <c r="J149" s="273"/>
      <c r="K149" s="273"/>
      <c r="L149" s="273"/>
      <c r="M149" s="273"/>
      <c r="N149" s="131" t="e">
        <f>SUM(P$56:P$57)/SUM(H23:I23)*1000</f>
        <v>#DIV/0!</v>
      </c>
      <c r="O149" s="131" t="e">
        <f>(P56/H23)*1000</f>
        <v>#DIV/0!</v>
      </c>
      <c r="P149" s="137" t="e">
        <f>(P57/I23)*1000</f>
        <v>#DIV/0!</v>
      </c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</row>
    <row r="150" spans="1:35">
      <c r="A150" s="146"/>
      <c r="B150" s="146"/>
      <c r="C150" s="146"/>
      <c r="D150" s="146"/>
      <c r="E150" s="146"/>
      <c r="F150" s="146"/>
      <c r="G150" s="146"/>
      <c r="H150" s="272" t="s">
        <v>196</v>
      </c>
      <c r="I150" s="273"/>
      <c r="J150" s="273"/>
      <c r="K150" s="273"/>
      <c r="L150" s="273"/>
      <c r="M150" s="273"/>
      <c r="N150" s="131" t="e">
        <f>SUM(Q$56:Q$57)/SUM(H24:I24)*1000</f>
        <v>#DIV/0!</v>
      </c>
      <c r="O150" s="131" t="e">
        <f>(Q56/H24)*1000</f>
        <v>#DIV/0!</v>
      </c>
      <c r="P150" s="137" t="e">
        <f>(Q57/I24)*1000</f>
        <v>#DIV/0!</v>
      </c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</row>
    <row r="151" spans="1:35">
      <c r="A151" s="146"/>
      <c r="B151" s="146"/>
      <c r="C151" s="146"/>
      <c r="D151" s="146"/>
      <c r="E151" s="146"/>
      <c r="F151" s="146"/>
      <c r="G151" s="146"/>
      <c r="H151" s="272" t="s">
        <v>197</v>
      </c>
      <c r="I151" s="273"/>
      <c r="J151" s="273"/>
      <c r="K151" s="273"/>
      <c r="L151" s="273"/>
      <c r="M151" s="273"/>
      <c r="N151" s="131" t="e">
        <f>SUM(R$56:R$57)/SUM(H25:I25)*1000</f>
        <v>#DIV/0!</v>
      </c>
      <c r="O151" s="131" t="e">
        <f>(R56/H25)*1000</f>
        <v>#DIV/0!</v>
      </c>
      <c r="P151" s="137" t="e">
        <f>(R57/I25)*1000</f>
        <v>#DIV/0!</v>
      </c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</row>
    <row r="152" spans="1:35">
      <c r="A152" s="146"/>
      <c r="B152" s="146"/>
      <c r="C152" s="146"/>
      <c r="D152" s="146"/>
      <c r="E152" s="146"/>
      <c r="F152" s="146"/>
      <c r="G152" s="146"/>
      <c r="H152" s="272" t="s">
        <v>198</v>
      </c>
      <c r="I152" s="273"/>
      <c r="J152" s="273"/>
      <c r="K152" s="273"/>
      <c r="L152" s="273"/>
      <c r="M152" s="273"/>
      <c r="N152" s="131" t="e">
        <f>SUM(S$56:S$57)/SUM(H26:I26)*1000</f>
        <v>#DIV/0!</v>
      </c>
      <c r="O152" s="131" t="e">
        <f>(S56/H26)*1000</f>
        <v>#DIV/0!</v>
      </c>
      <c r="P152" s="137" t="e">
        <f>(S57/I26)*1000</f>
        <v>#DIV/0!</v>
      </c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</row>
    <row r="153" spans="1:35">
      <c r="A153" s="146"/>
      <c r="B153" s="146"/>
      <c r="C153" s="146"/>
      <c r="D153" s="146"/>
      <c r="E153" s="146"/>
      <c r="F153" s="146"/>
      <c r="G153" s="146"/>
      <c r="H153" s="272" t="s">
        <v>199</v>
      </c>
      <c r="I153" s="273"/>
      <c r="J153" s="273"/>
      <c r="K153" s="273"/>
      <c r="L153" s="273"/>
      <c r="M153" s="273"/>
      <c r="N153" s="131" t="e">
        <f>SUM(T$56:T$57)/SUM(H27:I27)*1000</f>
        <v>#DIV/0!</v>
      </c>
      <c r="O153" s="131" t="e">
        <f>(T56/H27)*1000</f>
        <v>#DIV/0!</v>
      </c>
      <c r="P153" s="137" t="e">
        <f>(T57/I27)*1000</f>
        <v>#DIV/0!</v>
      </c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</row>
    <row r="154" spans="1:35">
      <c r="A154" s="146"/>
      <c r="B154" s="146"/>
      <c r="C154" s="146"/>
      <c r="D154" s="146"/>
      <c r="E154" s="146"/>
      <c r="F154" s="146"/>
      <c r="G154" s="146"/>
      <c r="H154" s="272" t="s">
        <v>200</v>
      </c>
      <c r="I154" s="273"/>
      <c r="J154" s="273"/>
      <c r="K154" s="273"/>
      <c r="L154" s="273"/>
      <c r="M154" s="273"/>
      <c r="N154" s="131" t="e">
        <f>SUM(U$56:U$57)/SUM(H28:I28)*1000</f>
        <v>#DIV/0!</v>
      </c>
      <c r="O154" s="131" t="e">
        <f>(U56/H28)*1000</f>
        <v>#DIV/0!</v>
      </c>
      <c r="P154" s="137" t="e">
        <f>(U57/I28)*1000</f>
        <v>#DIV/0!</v>
      </c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</row>
    <row r="155" spans="1:35">
      <c r="A155" s="146"/>
      <c r="B155" s="146"/>
      <c r="C155" s="146"/>
      <c r="D155" s="146"/>
      <c r="E155" s="146"/>
      <c r="F155" s="146"/>
      <c r="G155" s="146"/>
      <c r="H155" s="272" t="s">
        <v>201</v>
      </c>
      <c r="I155" s="273"/>
      <c r="J155" s="273"/>
      <c r="K155" s="273"/>
      <c r="L155" s="273"/>
      <c r="M155" s="273"/>
      <c r="N155" s="131" t="e">
        <f>SUM(V$56:V$57)/SUM(H29:I29)*1000</f>
        <v>#DIV/0!</v>
      </c>
      <c r="O155" s="131" t="e">
        <f>(V56/H29)*1000</f>
        <v>#DIV/0!</v>
      </c>
      <c r="P155" s="137" t="e">
        <f>(V57/I29)*1000</f>
        <v>#DIV/0!</v>
      </c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</row>
    <row r="156" spans="1:35">
      <c r="A156" s="146"/>
      <c r="B156" s="146"/>
      <c r="C156" s="146"/>
      <c r="D156" s="146"/>
      <c r="E156" s="146"/>
      <c r="F156" s="146"/>
      <c r="G156" s="146"/>
      <c r="H156" s="272" t="s">
        <v>202</v>
      </c>
      <c r="I156" s="273"/>
      <c r="J156" s="273"/>
      <c r="K156" s="273"/>
      <c r="L156" s="273"/>
      <c r="M156" s="273"/>
      <c r="N156" s="131" t="e">
        <f>SUM(W$56:W$57)/SUM(H30:I30)*1000</f>
        <v>#DIV/0!</v>
      </c>
      <c r="O156" s="131" t="e">
        <f>(W56/H30)*1000</f>
        <v>#DIV/0!</v>
      </c>
      <c r="P156" s="137" t="e">
        <f>(W57/I30)*1000</f>
        <v>#DIV/0!</v>
      </c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</row>
    <row r="157" spans="1:35" ht="16.5" thickBot="1">
      <c r="A157" s="146"/>
      <c r="B157" s="146"/>
      <c r="C157" s="146"/>
      <c r="D157" s="146"/>
      <c r="E157" s="146"/>
      <c r="F157" s="146"/>
      <c r="G157" s="146"/>
      <c r="H157" s="274" t="s">
        <v>203</v>
      </c>
      <c r="I157" s="275"/>
      <c r="J157" s="275"/>
      <c r="K157" s="275"/>
      <c r="L157" s="275"/>
      <c r="M157" s="275"/>
      <c r="N157" s="138" t="e">
        <f>SUM(X$56:X$57)/SUM(H31:I31)*1000</f>
        <v>#DIV/0!</v>
      </c>
      <c r="O157" s="138" t="e">
        <f>(X56/H31)*1000</f>
        <v>#DIV/0!</v>
      </c>
      <c r="P157" s="139" t="e">
        <f>(X57/I31)*1000</f>
        <v>#DIV/0!</v>
      </c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</row>
    <row r="158" spans="1:35">
      <c r="A158" s="146"/>
      <c r="B158" s="146"/>
      <c r="C158" s="146"/>
      <c r="D158" s="146"/>
      <c r="E158" s="146"/>
      <c r="F158" s="146"/>
      <c r="G158" s="146"/>
      <c r="H158" s="276" t="s">
        <v>210</v>
      </c>
      <c r="I158" s="277"/>
      <c r="J158" s="277"/>
      <c r="K158" s="277"/>
      <c r="L158" s="277"/>
      <c r="M158" s="278"/>
      <c r="N158" s="53" t="s">
        <v>205</v>
      </c>
      <c r="O158" s="53" t="s">
        <v>206</v>
      </c>
      <c r="P158" s="53" t="s">
        <v>207</v>
      </c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</row>
    <row r="159" spans="1:35">
      <c r="A159" s="146"/>
      <c r="B159" s="146"/>
      <c r="C159" s="146"/>
      <c r="D159" s="146"/>
      <c r="E159" s="146"/>
      <c r="F159" s="146"/>
      <c r="G159" s="146"/>
      <c r="H159" s="273" t="s">
        <v>208</v>
      </c>
      <c r="I159" s="273"/>
      <c r="J159" s="273"/>
      <c r="K159" s="273"/>
      <c r="L159" s="273"/>
      <c r="M159" s="273"/>
      <c r="N159" s="131" t="e">
        <f>SUM(C$61:C$66)/SUM($C$56:$E$57)%</f>
        <v>#DIV/0!</v>
      </c>
      <c r="O159" s="131" t="e">
        <f>SUM(C$61:C$62,C$64:C$65)/SUM($C$56:$D$57)%</f>
        <v>#DIV/0!</v>
      </c>
      <c r="P159" s="131" t="e">
        <f>SUM(C$61+C$64)/SUM($C$56:$C$57)%</f>
        <v>#DIV/0!</v>
      </c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</row>
    <row r="160" spans="1:35">
      <c r="A160" s="146"/>
      <c r="B160" s="146"/>
      <c r="C160" s="146"/>
      <c r="D160" s="146"/>
      <c r="E160" s="146"/>
      <c r="F160" s="146"/>
      <c r="G160" s="146"/>
      <c r="H160" s="273" t="s">
        <v>211</v>
      </c>
      <c r="I160" s="273"/>
      <c r="J160" s="273"/>
      <c r="K160" s="273"/>
      <c r="L160" s="273"/>
      <c r="M160" s="273"/>
      <c r="N160" s="131" t="e">
        <f>SUM(D$61:D$66)/SUM($C$56:$E$57)%</f>
        <v>#DIV/0!</v>
      </c>
      <c r="O160" s="131" t="e">
        <f>SUM(D$61:D$62,D$64:D$65)/SUM($C$56:$D$57)%</f>
        <v>#DIV/0!</v>
      </c>
      <c r="P160" s="131" t="e">
        <f>SUM(D$61+D$64)/SUM($C$56:$C$57)%</f>
        <v>#DIV/0!</v>
      </c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</row>
    <row r="161" spans="1:35">
      <c r="A161" s="146"/>
      <c r="B161" s="146"/>
      <c r="C161" s="146"/>
      <c r="D161" s="146"/>
      <c r="E161" s="146"/>
      <c r="F161" s="146"/>
      <c r="G161" s="146"/>
      <c r="H161" s="273" t="s">
        <v>212</v>
      </c>
      <c r="I161" s="273"/>
      <c r="J161" s="273"/>
      <c r="K161" s="273"/>
      <c r="L161" s="273"/>
      <c r="M161" s="273"/>
      <c r="N161" s="131" t="e">
        <f>SUM(E$61:E$66)/SUM($C$56:$E$57)%</f>
        <v>#DIV/0!</v>
      </c>
      <c r="O161" s="131" t="e">
        <f>SUM(E$61:E$62,E$64:E$65)/SUM($C$56:$D$57)%</f>
        <v>#DIV/0!</v>
      </c>
      <c r="P161" s="131" t="e">
        <f>SUM(E$61+E$64)/SUM($C$56:$C$57)%</f>
        <v>#DIV/0!</v>
      </c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</row>
    <row r="162" spans="1:35">
      <c r="A162" s="146"/>
      <c r="B162" s="146"/>
      <c r="C162" s="146"/>
      <c r="D162" s="146"/>
      <c r="E162" s="146"/>
      <c r="F162" s="146"/>
      <c r="G162" s="146"/>
      <c r="H162" s="273" t="s">
        <v>213</v>
      </c>
      <c r="I162" s="273"/>
      <c r="J162" s="273"/>
      <c r="K162" s="273"/>
      <c r="L162" s="273"/>
      <c r="M162" s="273"/>
      <c r="N162" s="131" t="e">
        <f>SUM(F$61:F$66)/SUM($C$56:$E$57)%</f>
        <v>#DIV/0!</v>
      </c>
      <c r="O162" s="131" t="e">
        <f>SUM(F$61:F$62,F$64:F$65)/SUM($C$56:$D$57)%</f>
        <v>#DIV/0!</v>
      </c>
      <c r="P162" s="131" t="e">
        <f>SUM(F$61+F$64)/SUM($C$56:$C$57)%</f>
        <v>#DIV/0!</v>
      </c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</row>
    <row r="163" spans="1:35">
      <c r="A163" s="146"/>
      <c r="B163" s="146"/>
      <c r="C163" s="146"/>
      <c r="D163" s="146"/>
      <c r="E163" s="146"/>
      <c r="F163" s="146"/>
      <c r="G163" s="146"/>
      <c r="H163" s="273" t="s">
        <v>214</v>
      </c>
      <c r="I163" s="273"/>
      <c r="J163" s="273"/>
      <c r="K163" s="273"/>
      <c r="L163" s="273"/>
      <c r="M163" s="273"/>
      <c r="N163" s="131" t="e">
        <f>SUM(G$61:G$66)/SUM($C$56:$E$57)%</f>
        <v>#DIV/0!</v>
      </c>
      <c r="O163" s="131" t="e">
        <f>SUM(G$61:G$62,G$64:G$65)/SUM($C$56:$D$57)%</f>
        <v>#DIV/0!</v>
      </c>
      <c r="P163" s="131" t="e">
        <f>SUM(G$61+G$64)/SUM($C$56:$C$57)%</f>
        <v>#DIV/0!</v>
      </c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</row>
    <row r="164" spans="1:35">
      <c r="A164" s="146"/>
      <c r="B164" s="146"/>
      <c r="C164" s="146"/>
      <c r="D164" s="146"/>
      <c r="E164" s="146"/>
      <c r="F164" s="146"/>
      <c r="G164" s="146"/>
      <c r="H164" s="273" t="s">
        <v>215</v>
      </c>
      <c r="I164" s="273"/>
      <c r="J164" s="273"/>
      <c r="K164" s="273"/>
      <c r="L164" s="273"/>
      <c r="M164" s="273"/>
      <c r="N164" s="131" t="e">
        <f>SUM(H$61:H$66)/SUM($C$56:$E$57)%</f>
        <v>#DIV/0!</v>
      </c>
      <c r="O164" s="131" t="e">
        <f>SUM(H$61:H$62,H$64:H$65)/SUM($C$56:$D$57)%</f>
        <v>#DIV/0!</v>
      </c>
      <c r="P164" s="131" t="e">
        <f>SUM(H$61+H$64)/SUM($C$56:$C$57)%</f>
        <v>#DIV/0!</v>
      </c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</row>
    <row r="165" spans="1:35">
      <c r="A165" s="146"/>
      <c r="B165" s="146"/>
      <c r="C165" s="146"/>
      <c r="D165" s="146"/>
      <c r="E165" s="146"/>
      <c r="F165" s="146"/>
      <c r="G165" s="146"/>
      <c r="H165" s="273" t="s">
        <v>216</v>
      </c>
      <c r="I165" s="273"/>
      <c r="J165" s="273"/>
      <c r="K165" s="273"/>
      <c r="L165" s="273"/>
      <c r="M165" s="273"/>
      <c r="N165" s="131" t="e">
        <f>SUM(I$61:I$66)/SUM($C$56:$E$57)%</f>
        <v>#DIV/0!</v>
      </c>
      <c r="O165" s="131" t="e">
        <f>SUM(I$61:I$62,I$64:I$65)/SUM($C$56:$D$57)%</f>
        <v>#DIV/0!</v>
      </c>
      <c r="P165" s="131" t="e">
        <f>SUM(I$61+I$64)/SUM($C$56:$C$57)%</f>
        <v>#DIV/0!</v>
      </c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  <c r="AI165" s="86"/>
    </row>
    <row r="166" spans="1:35">
      <c r="A166" s="146"/>
      <c r="B166" s="146"/>
      <c r="C166" s="146"/>
      <c r="D166" s="146"/>
      <c r="E166" s="146"/>
      <c r="F166" s="146"/>
      <c r="G166" s="146"/>
      <c r="H166" s="273" t="s">
        <v>217</v>
      </c>
      <c r="I166" s="273"/>
      <c r="J166" s="273"/>
      <c r="K166" s="273"/>
      <c r="L166" s="273"/>
      <c r="M166" s="273"/>
      <c r="N166" s="131" t="e">
        <f>SUM(J$61:J$66)/SUM($C$56:$E$57)%</f>
        <v>#DIV/0!</v>
      </c>
      <c r="O166" s="131" t="e">
        <f>SUM(J$61:J$62,J$64:J$65)/SUM($C$56:$D$57)%</f>
        <v>#DIV/0!</v>
      </c>
      <c r="P166" s="131" t="e">
        <f>SUM(J$61+J$64)/SUM($C$56:$C$57)%</f>
        <v>#DIV/0!</v>
      </c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</row>
    <row r="167" spans="1:35">
      <c r="A167" s="146"/>
      <c r="B167" s="146"/>
      <c r="C167" s="146"/>
      <c r="D167" s="146"/>
      <c r="E167" s="146"/>
      <c r="F167" s="146"/>
      <c r="G167" s="146"/>
      <c r="H167" s="273" t="s">
        <v>218</v>
      </c>
      <c r="I167" s="273"/>
      <c r="J167" s="273"/>
      <c r="K167" s="273"/>
      <c r="L167" s="273"/>
      <c r="M167" s="273"/>
      <c r="N167" s="131" t="e">
        <f>SUM(K$61:K$66)/SUM($C$56:$E$57)%</f>
        <v>#DIV/0!</v>
      </c>
      <c r="O167" s="131" t="e">
        <f>SUM(K$61:K$62,K$64:K$65)/SUM($C$56:$D$57)%</f>
        <v>#DIV/0!</v>
      </c>
      <c r="P167" s="131" t="e">
        <f>SUM(K$61+K$64)/SUM($C$56:$C$57)%</f>
        <v>#DIV/0!</v>
      </c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  <c r="AI167" s="86"/>
    </row>
    <row r="168" spans="1:35">
      <c r="A168" s="86"/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</row>
    <row r="169" spans="1:35">
      <c r="A169" s="86"/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  <c r="AI169" s="86"/>
    </row>
    <row r="170" spans="1:35">
      <c r="A170" s="86"/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</row>
    <row r="171" spans="1:35">
      <c r="A171" s="86"/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  <c r="AI171" s="86"/>
    </row>
    <row r="172" spans="1:35">
      <c r="A172" s="86"/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</row>
    <row r="173" spans="1:35">
      <c r="A173" s="86"/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  <c r="AI173" s="86"/>
    </row>
    <row r="174" spans="1:35">
      <c r="A174" s="86"/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</row>
    <row r="175" spans="1:35">
      <c r="A175" s="86"/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  <c r="AI175" s="86"/>
    </row>
    <row r="176" spans="1:35">
      <c r="A176" s="86"/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</row>
    <row r="177" spans="1:35">
      <c r="A177" s="86"/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  <c r="AI177" s="86"/>
    </row>
    <row r="178" spans="1:35">
      <c r="A178" s="86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</row>
    <row r="179" spans="1:35">
      <c r="A179" s="86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</row>
  </sheetData>
  <sheetProtection algorithmName="SHA-512" hashValue="TiXch1gMV1leWYaeQMPzeXaaept/W5pWL/n17n7nNm6g2iaYA03qPbyaEBjE5X+LbLzv/V0XmAmpeueZspiwWQ==" saltValue="MBPdNuAxJP3Gxur/vkrDzQ==" spinCount="100000" sheet="1" objects="1" scenarios="1"/>
  <protectedRanges>
    <protectedRange password="CE28" sqref="F62:G63 F65:G66 I62:I63 I65:I66" name="Range7"/>
    <protectedRange password="CE28" sqref="D11:D14 D25:D31 G11:G14 G25:G31" name="Range2"/>
  </protectedRanges>
  <mergeCells count="195">
    <mergeCell ref="AH42:AI42"/>
    <mergeCell ref="H163:M163"/>
    <mergeCell ref="H164:M164"/>
    <mergeCell ref="H165:M165"/>
    <mergeCell ref="H145:M145"/>
    <mergeCell ref="H146:M146"/>
    <mergeCell ref="H147:M147"/>
    <mergeCell ref="H166:M166"/>
    <mergeCell ref="H167:M167"/>
    <mergeCell ref="H157:M157"/>
    <mergeCell ref="H158:M158"/>
    <mergeCell ref="H159:M159"/>
    <mergeCell ref="H160:M160"/>
    <mergeCell ref="H161:M161"/>
    <mergeCell ref="H162:M162"/>
    <mergeCell ref="H154:M154"/>
    <mergeCell ref="H155:M155"/>
    <mergeCell ref="H156:M156"/>
    <mergeCell ref="H142:M142"/>
    <mergeCell ref="H143:M143"/>
    <mergeCell ref="H144:M144"/>
    <mergeCell ref="H151:M151"/>
    <mergeCell ref="H152:M152"/>
    <mergeCell ref="H153:M153"/>
    <mergeCell ref="A139:F139"/>
    <mergeCell ref="H139:M139"/>
    <mergeCell ref="H140:M140"/>
    <mergeCell ref="H141:M141"/>
    <mergeCell ref="A140:F140"/>
    <mergeCell ref="H148:M148"/>
    <mergeCell ref="H149:M149"/>
    <mergeCell ref="H150:M150"/>
    <mergeCell ref="A136:F136"/>
    <mergeCell ref="H136:M136"/>
    <mergeCell ref="A137:F137"/>
    <mergeCell ref="H137:M137"/>
    <mergeCell ref="A138:F138"/>
    <mergeCell ref="H138:M138"/>
    <mergeCell ref="A133:F133"/>
    <mergeCell ref="H133:M133"/>
    <mergeCell ref="A134:F134"/>
    <mergeCell ref="H134:M134"/>
    <mergeCell ref="A135:F135"/>
    <mergeCell ref="H135:M135"/>
    <mergeCell ref="A130:F130"/>
    <mergeCell ref="H130:P130"/>
    <mergeCell ref="A131:F131"/>
    <mergeCell ref="H131:M131"/>
    <mergeCell ref="A132:F132"/>
    <mergeCell ref="H132:M132"/>
    <mergeCell ref="A127:F127"/>
    <mergeCell ref="H127:M127"/>
    <mergeCell ref="A128:F128"/>
    <mergeCell ref="H128:M128"/>
    <mergeCell ref="A129:F129"/>
    <mergeCell ref="H129:M129"/>
    <mergeCell ref="A124:F124"/>
    <mergeCell ref="H124:M124"/>
    <mergeCell ref="A125:F125"/>
    <mergeCell ref="H125:M125"/>
    <mergeCell ref="A126:F126"/>
    <mergeCell ref="H126:M126"/>
    <mergeCell ref="A121:F121"/>
    <mergeCell ref="H121:M121"/>
    <mergeCell ref="A122:F122"/>
    <mergeCell ref="H122:M122"/>
    <mergeCell ref="A123:F123"/>
    <mergeCell ref="H123:M123"/>
    <mergeCell ref="A117:F117"/>
    <mergeCell ref="H117:M117"/>
    <mergeCell ref="A118:F118"/>
    <mergeCell ref="H118:M118"/>
    <mergeCell ref="A119:F119"/>
    <mergeCell ref="A120:F120"/>
    <mergeCell ref="H119:P120"/>
    <mergeCell ref="A114:F114"/>
    <mergeCell ref="H114:M114"/>
    <mergeCell ref="A115:F115"/>
    <mergeCell ref="H115:M115"/>
    <mergeCell ref="A116:F116"/>
    <mergeCell ref="H116:M116"/>
    <mergeCell ref="A110:F110"/>
    <mergeCell ref="H110:M110"/>
    <mergeCell ref="A111:F111"/>
    <mergeCell ref="A113:F113"/>
    <mergeCell ref="H113:M113"/>
    <mergeCell ref="A112:F112"/>
    <mergeCell ref="H111:M112"/>
    <mergeCell ref="A107:F107"/>
    <mergeCell ref="H107:M107"/>
    <mergeCell ref="A108:F108"/>
    <mergeCell ref="H108:M108"/>
    <mergeCell ref="A109:F109"/>
    <mergeCell ref="H109:M109"/>
    <mergeCell ref="A104:F104"/>
    <mergeCell ref="H104:M104"/>
    <mergeCell ref="A105:F105"/>
    <mergeCell ref="H105:M105"/>
    <mergeCell ref="A106:F106"/>
    <mergeCell ref="H106:M106"/>
    <mergeCell ref="A96:E96"/>
    <mergeCell ref="H96:L96"/>
    <mergeCell ref="A102:F102"/>
    <mergeCell ref="H102:M102"/>
    <mergeCell ref="A103:F103"/>
    <mergeCell ref="H103:M103"/>
    <mergeCell ref="A93:E93"/>
    <mergeCell ref="H93:L93"/>
    <mergeCell ref="A94:E94"/>
    <mergeCell ref="H94:L94"/>
    <mergeCell ref="A95:E95"/>
    <mergeCell ref="H95:L95"/>
    <mergeCell ref="H97:L97"/>
    <mergeCell ref="A90:E90"/>
    <mergeCell ref="H90:L90"/>
    <mergeCell ref="A91:E91"/>
    <mergeCell ref="H91:L91"/>
    <mergeCell ref="A92:E92"/>
    <mergeCell ref="H92:L92"/>
    <mergeCell ref="A87:E87"/>
    <mergeCell ref="H87:L87"/>
    <mergeCell ref="A88:E88"/>
    <mergeCell ref="H88:L88"/>
    <mergeCell ref="A89:E89"/>
    <mergeCell ref="H89:L89"/>
    <mergeCell ref="N42:O42"/>
    <mergeCell ref="P42:Q42"/>
    <mergeCell ref="R42:T42"/>
    <mergeCell ref="A81:N83"/>
    <mergeCell ref="A85:E85"/>
    <mergeCell ref="H85:L85"/>
    <mergeCell ref="A86:E86"/>
    <mergeCell ref="H86:L86"/>
    <mergeCell ref="A70:A74"/>
    <mergeCell ref="A75:A79"/>
    <mergeCell ref="F42:G42"/>
    <mergeCell ref="H42:I42"/>
    <mergeCell ref="J42:K42"/>
    <mergeCell ref="A50:F50"/>
    <mergeCell ref="A54:A55"/>
    <mergeCell ref="A56:A57"/>
    <mergeCell ref="A59:K59"/>
    <mergeCell ref="A61:A63"/>
    <mergeCell ref="A64:A66"/>
    <mergeCell ref="A68:K68"/>
    <mergeCell ref="A52:A53"/>
    <mergeCell ref="S43:T43"/>
    <mergeCell ref="U35:X35"/>
    <mergeCell ref="Y35:Z36"/>
    <mergeCell ref="AA35:AB36"/>
    <mergeCell ref="S44:T44"/>
    <mergeCell ref="S45:T45"/>
    <mergeCell ref="S46:T46"/>
    <mergeCell ref="S47:T47"/>
    <mergeCell ref="AD35:AF35"/>
    <mergeCell ref="F36:G36"/>
    <mergeCell ref="H36:I36"/>
    <mergeCell ref="J36:K36"/>
    <mergeCell ref="L36:L37"/>
    <mergeCell ref="M36:M37"/>
    <mergeCell ref="N36:N37"/>
    <mergeCell ref="S36:S37"/>
    <mergeCell ref="T36:T37"/>
    <mergeCell ref="U36:U37"/>
    <mergeCell ref="V36:X36"/>
    <mergeCell ref="U42:V42"/>
    <mergeCell ref="AB42:AC42"/>
    <mergeCell ref="AE42:AF42"/>
    <mergeCell ref="Y42:Z42"/>
    <mergeCell ref="W42:X42"/>
    <mergeCell ref="L42:M42"/>
    <mergeCell ref="N111:N112"/>
    <mergeCell ref="O111:O112"/>
    <mergeCell ref="P111:P112"/>
    <mergeCell ref="A2:C2"/>
    <mergeCell ref="A7:J7"/>
    <mergeCell ref="B8:D8"/>
    <mergeCell ref="E8:G8"/>
    <mergeCell ref="H8:J8"/>
    <mergeCell ref="C9:D9"/>
    <mergeCell ref="F9:G9"/>
    <mergeCell ref="I9:J9"/>
    <mergeCell ref="A34:K34"/>
    <mergeCell ref="A35:A37"/>
    <mergeCell ref="B35:C36"/>
    <mergeCell ref="D35:E36"/>
    <mergeCell ref="F35:K35"/>
    <mergeCell ref="L35:T35"/>
    <mergeCell ref="O36:O37"/>
    <mergeCell ref="P36:P37"/>
    <mergeCell ref="Q36:Q37"/>
    <mergeCell ref="R36:R37"/>
    <mergeCell ref="A41:E41"/>
    <mergeCell ref="B42:C42"/>
    <mergeCell ref="D42:E42"/>
  </mergeCells>
  <pageMargins left="0.74803149606299213" right="0.74803149606299213" top="0.98425196850393704" bottom="0.98425196850393704" header="0.51181102362204722" footer="0.51181102362204722"/>
  <pageSetup paperSize="9" scale="55" orientation="landscape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Option Button 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Option Button 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04"/>
  <sheetViews>
    <sheetView rightToLeft="1" tabSelected="1" zoomScale="122" zoomScaleNormal="122" workbookViewId="0">
      <pane xSplit="1" ySplit="2" topLeftCell="Q17" activePane="bottomRight" state="frozen"/>
      <selection pane="topRight" activeCell="B1" sqref="B1"/>
      <selection pane="bottomLeft" activeCell="A3" sqref="A3"/>
      <selection pane="bottomRight" activeCell="AB73" sqref="AB73"/>
    </sheetView>
  </sheetViews>
  <sheetFormatPr defaultColWidth="7.5703125" defaultRowHeight="15"/>
  <cols>
    <col min="1" max="1" width="33.85546875" style="85" customWidth="1"/>
    <col min="2" max="2" width="9.85546875" style="67" customWidth="1"/>
    <col min="3" max="3" width="8.42578125" style="67" customWidth="1"/>
    <col min="4" max="4" width="8.5703125" style="67" customWidth="1"/>
    <col min="5" max="7" width="8.28515625" style="67" customWidth="1"/>
    <col min="8" max="8" width="8" style="67" customWidth="1"/>
    <col min="9" max="9" width="9.28515625" style="67" customWidth="1"/>
    <col min="10" max="10" width="9" style="67" customWidth="1"/>
    <col min="11" max="11" width="8.28515625" style="67" customWidth="1"/>
    <col min="12" max="12" width="9.5703125" style="67" customWidth="1"/>
    <col min="13" max="13" width="9.28515625" style="67" customWidth="1"/>
    <col min="14" max="17" width="9.140625" style="67" customWidth="1"/>
    <col min="18" max="18" width="9" style="67" customWidth="1"/>
    <col min="19" max="19" width="9.140625" style="67" customWidth="1"/>
    <col min="20" max="20" width="8.85546875" style="67" customWidth="1"/>
    <col min="21" max="21" width="9" style="67" customWidth="1"/>
    <col min="22" max="22" width="8.85546875" style="67" customWidth="1"/>
    <col min="23" max="23" width="9.5703125" style="67" customWidth="1"/>
    <col min="24" max="25" width="9.42578125" style="67" customWidth="1"/>
    <col min="26" max="26" width="7.5703125" style="67" customWidth="1"/>
    <col min="27" max="37" width="7.5703125" style="67"/>
    <col min="38" max="39" width="7.5703125" style="67" customWidth="1"/>
    <col min="40" max="43" width="7.5703125" style="67"/>
    <col min="44" max="44" width="7.5703125" style="68"/>
    <col min="45" max="46" width="7.5703125" style="67"/>
    <col min="48" max="254" width="7.5703125" style="67"/>
    <col min="255" max="255" width="26.85546875" style="67" customWidth="1"/>
    <col min="256" max="256" width="5" style="67" customWidth="1"/>
    <col min="257" max="257" width="5.140625" style="67" customWidth="1"/>
    <col min="258" max="258" width="4.85546875" style="67" customWidth="1"/>
    <col min="259" max="259" width="5.42578125" style="67" customWidth="1"/>
    <col min="260" max="261" width="5.28515625" style="67" customWidth="1"/>
    <col min="262" max="262" width="5.140625" style="67" customWidth="1"/>
    <col min="263" max="263" width="5.28515625" style="67" customWidth="1"/>
    <col min="264" max="264" width="4.7109375" style="67" customWidth="1"/>
    <col min="265" max="265" width="4.85546875" style="67" customWidth="1"/>
    <col min="266" max="266" width="5.28515625" style="67" customWidth="1"/>
    <col min="267" max="267" width="5.140625" style="67" customWidth="1"/>
    <col min="268" max="268" width="24.42578125" style="67" customWidth="1"/>
    <col min="269" max="269" width="4.7109375" style="67" customWidth="1"/>
    <col min="270" max="271" width="5.140625" style="67" customWidth="1"/>
    <col min="272" max="272" width="4.85546875" style="67" customWidth="1"/>
    <col min="273" max="274" width="5.140625" style="67" customWidth="1"/>
    <col min="275" max="275" width="5.5703125" style="67" customWidth="1"/>
    <col min="276" max="276" width="4.85546875" style="67" customWidth="1"/>
    <col min="277" max="277" width="5.28515625" style="67" customWidth="1"/>
    <col min="278" max="279" width="4.85546875" style="67" customWidth="1"/>
    <col min="280" max="280" width="4.5703125" style="67" customWidth="1"/>
    <col min="281" max="281" width="5" style="67" customWidth="1"/>
    <col min="282" max="282" width="7.5703125" style="67" customWidth="1"/>
    <col min="283" max="293" width="7.5703125" style="67"/>
    <col min="294" max="295" width="7.5703125" style="67" customWidth="1"/>
    <col min="296" max="510" width="7.5703125" style="67"/>
    <col min="511" max="511" width="26.85546875" style="67" customWidth="1"/>
    <col min="512" max="512" width="5" style="67" customWidth="1"/>
    <col min="513" max="513" width="5.140625" style="67" customWidth="1"/>
    <col min="514" max="514" width="4.85546875" style="67" customWidth="1"/>
    <col min="515" max="515" width="5.42578125" style="67" customWidth="1"/>
    <col min="516" max="517" width="5.28515625" style="67" customWidth="1"/>
    <col min="518" max="518" width="5.140625" style="67" customWidth="1"/>
    <col min="519" max="519" width="5.28515625" style="67" customWidth="1"/>
    <col min="520" max="520" width="4.7109375" style="67" customWidth="1"/>
    <col min="521" max="521" width="4.85546875" style="67" customWidth="1"/>
    <col min="522" max="522" width="5.28515625" style="67" customWidth="1"/>
    <col min="523" max="523" width="5.140625" style="67" customWidth="1"/>
    <col min="524" max="524" width="24.42578125" style="67" customWidth="1"/>
    <col min="525" max="525" width="4.7109375" style="67" customWidth="1"/>
    <col min="526" max="527" width="5.140625" style="67" customWidth="1"/>
    <col min="528" max="528" width="4.85546875" style="67" customWidth="1"/>
    <col min="529" max="530" width="5.140625" style="67" customWidth="1"/>
    <col min="531" max="531" width="5.5703125" style="67" customWidth="1"/>
    <col min="532" max="532" width="4.85546875" style="67" customWidth="1"/>
    <col min="533" max="533" width="5.28515625" style="67" customWidth="1"/>
    <col min="534" max="535" width="4.85546875" style="67" customWidth="1"/>
    <col min="536" max="536" width="4.5703125" style="67" customWidth="1"/>
    <col min="537" max="537" width="5" style="67" customWidth="1"/>
    <col min="538" max="538" width="7.5703125" style="67" customWidth="1"/>
    <col min="539" max="549" width="7.5703125" style="67"/>
    <col min="550" max="551" width="7.5703125" style="67" customWidth="1"/>
    <col min="552" max="766" width="7.5703125" style="67"/>
    <col min="767" max="767" width="26.85546875" style="67" customWidth="1"/>
    <col min="768" max="768" width="5" style="67" customWidth="1"/>
    <col min="769" max="769" width="5.140625" style="67" customWidth="1"/>
    <col min="770" max="770" width="4.85546875" style="67" customWidth="1"/>
    <col min="771" max="771" width="5.42578125" style="67" customWidth="1"/>
    <col min="772" max="773" width="5.28515625" style="67" customWidth="1"/>
    <col min="774" max="774" width="5.140625" style="67" customWidth="1"/>
    <col min="775" max="775" width="5.28515625" style="67" customWidth="1"/>
    <col min="776" max="776" width="4.7109375" style="67" customWidth="1"/>
    <col min="777" max="777" width="4.85546875" style="67" customWidth="1"/>
    <col min="778" max="778" width="5.28515625" style="67" customWidth="1"/>
    <col min="779" max="779" width="5.140625" style="67" customWidth="1"/>
    <col min="780" max="780" width="24.42578125" style="67" customWidth="1"/>
    <col min="781" max="781" width="4.7109375" style="67" customWidth="1"/>
    <col min="782" max="783" width="5.140625" style="67" customWidth="1"/>
    <col min="784" max="784" width="4.85546875" style="67" customWidth="1"/>
    <col min="785" max="786" width="5.140625" style="67" customWidth="1"/>
    <col min="787" max="787" width="5.5703125" style="67" customWidth="1"/>
    <col min="788" max="788" width="4.85546875" style="67" customWidth="1"/>
    <col min="789" max="789" width="5.28515625" style="67" customWidth="1"/>
    <col min="790" max="791" width="4.85546875" style="67" customWidth="1"/>
    <col min="792" max="792" width="4.5703125" style="67" customWidth="1"/>
    <col min="793" max="793" width="5" style="67" customWidth="1"/>
    <col min="794" max="794" width="7.5703125" style="67" customWidth="1"/>
    <col min="795" max="805" width="7.5703125" style="67"/>
    <col min="806" max="807" width="7.5703125" style="67" customWidth="1"/>
    <col min="808" max="1022" width="7.5703125" style="67"/>
    <col min="1023" max="1023" width="26.85546875" style="67" customWidth="1"/>
    <col min="1024" max="1024" width="5" style="67" customWidth="1"/>
    <col min="1025" max="1025" width="5.140625" style="67" customWidth="1"/>
    <col min="1026" max="1026" width="4.85546875" style="67" customWidth="1"/>
    <col min="1027" max="1027" width="5.42578125" style="67" customWidth="1"/>
    <col min="1028" max="1029" width="5.28515625" style="67" customWidth="1"/>
    <col min="1030" max="1030" width="5.140625" style="67" customWidth="1"/>
    <col min="1031" max="1031" width="5.28515625" style="67" customWidth="1"/>
    <col min="1032" max="1032" width="4.7109375" style="67" customWidth="1"/>
    <col min="1033" max="1033" width="4.85546875" style="67" customWidth="1"/>
    <col min="1034" max="1034" width="5.28515625" style="67" customWidth="1"/>
    <col min="1035" max="1035" width="5.140625" style="67" customWidth="1"/>
    <col min="1036" max="1036" width="24.42578125" style="67" customWidth="1"/>
    <col min="1037" max="1037" width="4.7109375" style="67" customWidth="1"/>
    <col min="1038" max="1039" width="5.140625" style="67" customWidth="1"/>
    <col min="1040" max="1040" width="4.85546875" style="67" customWidth="1"/>
    <col min="1041" max="1042" width="5.140625" style="67" customWidth="1"/>
    <col min="1043" max="1043" width="5.5703125" style="67" customWidth="1"/>
    <col min="1044" max="1044" width="4.85546875" style="67" customWidth="1"/>
    <col min="1045" max="1045" width="5.28515625" style="67" customWidth="1"/>
    <col min="1046" max="1047" width="4.85546875" style="67" customWidth="1"/>
    <col min="1048" max="1048" width="4.5703125" style="67" customWidth="1"/>
    <col min="1049" max="1049" width="5" style="67" customWidth="1"/>
    <col min="1050" max="1050" width="7.5703125" style="67" customWidth="1"/>
    <col min="1051" max="1061" width="7.5703125" style="67"/>
    <col min="1062" max="1063" width="7.5703125" style="67" customWidth="1"/>
    <col min="1064" max="1278" width="7.5703125" style="67"/>
    <col min="1279" max="1279" width="26.85546875" style="67" customWidth="1"/>
    <col min="1280" max="1280" width="5" style="67" customWidth="1"/>
    <col min="1281" max="1281" width="5.140625" style="67" customWidth="1"/>
    <col min="1282" max="1282" width="4.85546875" style="67" customWidth="1"/>
    <col min="1283" max="1283" width="5.42578125" style="67" customWidth="1"/>
    <col min="1284" max="1285" width="5.28515625" style="67" customWidth="1"/>
    <col min="1286" max="1286" width="5.140625" style="67" customWidth="1"/>
    <col min="1287" max="1287" width="5.28515625" style="67" customWidth="1"/>
    <col min="1288" max="1288" width="4.7109375" style="67" customWidth="1"/>
    <col min="1289" max="1289" width="4.85546875" style="67" customWidth="1"/>
    <col min="1290" max="1290" width="5.28515625" style="67" customWidth="1"/>
    <col min="1291" max="1291" width="5.140625" style="67" customWidth="1"/>
    <col min="1292" max="1292" width="24.42578125" style="67" customWidth="1"/>
    <col min="1293" max="1293" width="4.7109375" style="67" customWidth="1"/>
    <col min="1294" max="1295" width="5.140625" style="67" customWidth="1"/>
    <col min="1296" max="1296" width="4.85546875" style="67" customWidth="1"/>
    <col min="1297" max="1298" width="5.140625" style="67" customWidth="1"/>
    <col min="1299" max="1299" width="5.5703125" style="67" customWidth="1"/>
    <col min="1300" max="1300" width="4.85546875" style="67" customWidth="1"/>
    <col min="1301" max="1301" width="5.28515625" style="67" customWidth="1"/>
    <col min="1302" max="1303" width="4.85546875" style="67" customWidth="1"/>
    <col min="1304" max="1304" width="4.5703125" style="67" customWidth="1"/>
    <col min="1305" max="1305" width="5" style="67" customWidth="1"/>
    <col min="1306" max="1306" width="7.5703125" style="67" customWidth="1"/>
    <col min="1307" max="1317" width="7.5703125" style="67"/>
    <col min="1318" max="1319" width="7.5703125" style="67" customWidth="1"/>
    <col min="1320" max="1534" width="7.5703125" style="67"/>
    <col min="1535" max="1535" width="26.85546875" style="67" customWidth="1"/>
    <col min="1536" max="1536" width="5" style="67" customWidth="1"/>
    <col min="1537" max="1537" width="5.140625" style="67" customWidth="1"/>
    <col min="1538" max="1538" width="4.85546875" style="67" customWidth="1"/>
    <col min="1539" max="1539" width="5.42578125" style="67" customWidth="1"/>
    <col min="1540" max="1541" width="5.28515625" style="67" customWidth="1"/>
    <col min="1542" max="1542" width="5.140625" style="67" customWidth="1"/>
    <col min="1543" max="1543" width="5.28515625" style="67" customWidth="1"/>
    <col min="1544" max="1544" width="4.7109375" style="67" customWidth="1"/>
    <col min="1545" max="1545" width="4.85546875" style="67" customWidth="1"/>
    <col min="1546" max="1546" width="5.28515625" style="67" customWidth="1"/>
    <col min="1547" max="1547" width="5.140625" style="67" customWidth="1"/>
    <col min="1548" max="1548" width="24.42578125" style="67" customWidth="1"/>
    <col min="1549" max="1549" width="4.7109375" style="67" customWidth="1"/>
    <col min="1550" max="1551" width="5.140625" style="67" customWidth="1"/>
    <col min="1552" max="1552" width="4.85546875" style="67" customWidth="1"/>
    <col min="1553" max="1554" width="5.140625" style="67" customWidth="1"/>
    <col min="1555" max="1555" width="5.5703125" style="67" customWidth="1"/>
    <col min="1556" max="1556" width="4.85546875" style="67" customWidth="1"/>
    <col min="1557" max="1557" width="5.28515625" style="67" customWidth="1"/>
    <col min="1558" max="1559" width="4.85546875" style="67" customWidth="1"/>
    <col min="1560" max="1560" width="4.5703125" style="67" customWidth="1"/>
    <col min="1561" max="1561" width="5" style="67" customWidth="1"/>
    <col min="1562" max="1562" width="7.5703125" style="67" customWidth="1"/>
    <col min="1563" max="1573" width="7.5703125" style="67"/>
    <col min="1574" max="1575" width="7.5703125" style="67" customWidth="1"/>
    <col min="1576" max="1790" width="7.5703125" style="67"/>
    <col min="1791" max="1791" width="26.85546875" style="67" customWidth="1"/>
    <col min="1792" max="1792" width="5" style="67" customWidth="1"/>
    <col min="1793" max="1793" width="5.140625" style="67" customWidth="1"/>
    <col min="1794" max="1794" width="4.85546875" style="67" customWidth="1"/>
    <col min="1795" max="1795" width="5.42578125" style="67" customWidth="1"/>
    <col min="1796" max="1797" width="5.28515625" style="67" customWidth="1"/>
    <col min="1798" max="1798" width="5.140625" style="67" customWidth="1"/>
    <col min="1799" max="1799" width="5.28515625" style="67" customWidth="1"/>
    <col min="1800" max="1800" width="4.7109375" style="67" customWidth="1"/>
    <col min="1801" max="1801" width="4.85546875" style="67" customWidth="1"/>
    <col min="1802" max="1802" width="5.28515625" style="67" customWidth="1"/>
    <col min="1803" max="1803" width="5.140625" style="67" customWidth="1"/>
    <col min="1804" max="1804" width="24.42578125" style="67" customWidth="1"/>
    <col min="1805" max="1805" width="4.7109375" style="67" customWidth="1"/>
    <col min="1806" max="1807" width="5.140625" style="67" customWidth="1"/>
    <col min="1808" max="1808" width="4.85546875" style="67" customWidth="1"/>
    <col min="1809" max="1810" width="5.140625" style="67" customWidth="1"/>
    <col min="1811" max="1811" width="5.5703125" style="67" customWidth="1"/>
    <col min="1812" max="1812" width="4.85546875" style="67" customWidth="1"/>
    <col min="1813" max="1813" width="5.28515625" style="67" customWidth="1"/>
    <col min="1814" max="1815" width="4.85546875" style="67" customWidth="1"/>
    <col min="1816" max="1816" width="4.5703125" style="67" customWidth="1"/>
    <col min="1817" max="1817" width="5" style="67" customWidth="1"/>
    <col min="1818" max="1818" width="7.5703125" style="67" customWidth="1"/>
    <col min="1819" max="1829" width="7.5703125" style="67"/>
    <col min="1830" max="1831" width="7.5703125" style="67" customWidth="1"/>
    <col min="1832" max="2046" width="7.5703125" style="67"/>
    <col min="2047" max="2047" width="26.85546875" style="67" customWidth="1"/>
    <col min="2048" max="2048" width="5" style="67" customWidth="1"/>
    <col min="2049" max="2049" width="5.140625" style="67" customWidth="1"/>
    <col min="2050" max="2050" width="4.85546875" style="67" customWidth="1"/>
    <col min="2051" max="2051" width="5.42578125" style="67" customWidth="1"/>
    <col min="2052" max="2053" width="5.28515625" style="67" customWidth="1"/>
    <col min="2054" max="2054" width="5.140625" style="67" customWidth="1"/>
    <col min="2055" max="2055" width="5.28515625" style="67" customWidth="1"/>
    <col min="2056" max="2056" width="4.7109375" style="67" customWidth="1"/>
    <col min="2057" max="2057" width="4.85546875" style="67" customWidth="1"/>
    <col min="2058" max="2058" width="5.28515625" style="67" customWidth="1"/>
    <col min="2059" max="2059" width="5.140625" style="67" customWidth="1"/>
    <col min="2060" max="2060" width="24.42578125" style="67" customWidth="1"/>
    <col min="2061" max="2061" width="4.7109375" style="67" customWidth="1"/>
    <col min="2062" max="2063" width="5.140625" style="67" customWidth="1"/>
    <col min="2064" max="2064" width="4.85546875" style="67" customWidth="1"/>
    <col min="2065" max="2066" width="5.140625" style="67" customWidth="1"/>
    <col min="2067" max="2067" width="5.5703125" style="67" customWidth="1"/>
    <col min="2068" max="2068" width="4.85546875" style="67" customWidth="1"/>
    <col min="2069" max="2069" width="5.28515625" style="67" customWidth="1"/>
    <col min="2070" max="2071" width="4.85546875" style="67" customWidth="1"/>
    <col min="2072" max="2072" width="4.5703125" style="67" customWidth="1"/>
    <col min="2073" max="2073" width="5" style="67" customWidth="1"/>
    <col min="2074" max="2074" width="7.5703125" style="67" customWidth="1"/>
    <col min="2075" max="2085" width="7.5703125" style="67"/>
    <col min="2086" max="2087" width="7.5703125" style="67" customWidth="1"/>
    <col min="2088" max="2302" width="7.5703125" style="67"/>
    <col min="2303" max="2303" width="26.85546875" style="67" customWidth="1"/>
    <col min="2304" max="2304" width="5" style="67" customWidth="1"/>
    <col min="2305" max="2305" width="5.140625" style="67" customWidth="1"/>
    <col min="2306" max="2306" width="4.85546875" style="67" customWidth="1"/>
    <col min="2307" max="2307" width="5.42578125" style="67" customWidth="1"/>
    <col min="2308" max="2309" width="5.28515625" style="67" customWidth="1"/>
    <col min="2310" max="2310" width="5.140625" style="67" customWidth="1"/>
    <col min="2311" max="2311" width="5.28515625" style="67" customWidth="1"/>
    <col min="2312" max="2312" width="4.7109375" style="67" customWidth="1"/>
    <col min="2313" max="2313" width="4.85546875" style="67" customWidth="1"/>
    <col min="2314" max="2314" width="5.28515625" style="67" customWidth="1"/>
    <col min="2315" max="2315" width="5.140625" style="67" customWidth="1"/>
    <col min="2316" max="2316" width="24.42578125" style="67" customWidth="1"/>
    <col min="2317" max="2317" width="4.7109375" style="67" customWidth="1"/>
    <col min="2318" max="2319" width="5.140625" style="67" customWidth="1"/>
    <col min="2320" max="2320" width="4.85546875" style="67" customWidth="1"/>
    <col min="2321" max="2322" width="5.140625" style="67" customWidth="1"/>
    <col min="2323" max="2323" width="5.5703125" style="67" customWidth="1"/>
    <col min="2324" max="2324" width="4.85546875" style="67" customWidth="1"/>
    <col min="2325" max="2325" width="5.28515625" style="67" customWidth="1"/>
    <col min="2326" max="2327" width="4.85546875" style="67" customWidth="1"/>
    <col min="2328" max="2328" width="4.5703125" style="67" customWidth="1"/>
    <col min="2329" max="2329" width="5" style="67" customWidth="1"/>
    <col min="2330" max="2330" width="7.5703125" style="67" customWidth="1"/>
    <col min="2331" max="2341" width="7.5703125" style="67"/>
    <col min="2342" max="2343" width="7.5703125" style="67" customWidth="1"/>
    <col min="2344" max="2558" width="7.5703125" style="67"/>
    <col min="2559" max="2559" width="26.85546875" style="67" customWidth="1"/>
    <col min="2560" max="2560" width="5" style="67" customWidth="1"/>
    <col min="2561" max="2561" width="5.140625" style="67" customWidth="1"/>
    <col min="2562" max="2562" width="4.85546875" style="67" customWidth="1"/>
    <col min="2563" max="2563" width="5.42578125" style="67" customWidth="1"/>
    <col min="2564" max="2565" width="5.28515625" style="67" customWidth="1"/>
    <col min="2566" max="2566" width="5.140625" style="67" customWidth="1"/>
    <col min="2567" max="2567" width="5.28515625" style="67" customWidth="1"/>
    <col min="2568" max="2568" width="4.7109375" style="67" customWidth="1"/>
    <col min="2569" max="2569" width="4.85546875" style="67" customWidth="1"/>
    <col min="2570" max="2570" width="5.28515625" style="67" customWidth="1"/>
    <col min="2571" max="2571" width="5.140625" style="67" customWidth="1"/>
    <col min="2572" max="2572" width="24.42578125" style="67" customWidth="1"/>
    <col min="2573" max="2573" width="4.7109375" style="67" customWidth="1"/>
    <col min="2574" max="2575" width="5.140625" style="67" customWidth="1"/>
    <col min="2576" max="2576" width="4.85546875" style="67" customWidth="1"/>
    <col min="2577" max="2578" width="5.140625" style="67" customWidth="1"/>
    <col min="2579" max="2579" width="5.5703125" style="67" customWidth="1"/>
    <col min="2580" max="2580" width="4.85546875" style="67" customWidth="1"/>
    <col min="2581" max="2581" width="5.28515625" style="67" customWidth="1"/>
    <col min="2582" max="2583" width="4.85546875" style="67" customWidth="1"/>
    <col min="2584" max="2584" width="4.5703125" style="67" customWidth="1"/>
    <col min="2585" max="2585" width="5" style="67" customWidth="1"/>
    <col min="2586" max="2586" width="7.5703125" style="67" customWidth="1"/>
    <col min="2587" max="2597" width="7.5703125" style="67"/>
    <col min="2598" max="2599" width="7.5703125" style="67" customWidth="1"/>
    <col min="2600" max="2814" width="7.5703125" style="67"/>
    <col min="2815" max="2815" width="26.85546875" style="67" customWidth="1"/>
    <col min="2816" max="2816" width="5" style="67" customWidth="1"/>
    <col min="2817" max="2817" width="5.140625" style="67" customWidth="1"/>
    <col min="2818" max="2818" width="4.85546875" style="67" customWidth="1"/>
    <col min="2819" max="2819" width="5.42578125" style="67" customWidth="1"/>
    <col min="2820" max="2821" width="5.28515625" style="67" customWidth="1"/>
    <col min="2822" max="2822" width="5.140625" style="67" customWidth="1"/>
    <col min="2823" max="2823" width="5.28515625" style="67" customWidth="1"/>
    <col min="2824" max="2824" width="4.7109375" style="67" customWidth="1"/>
    <col min="2825" max="2825" width="4.85546875" style="67" customWidth="1"/>
    <col min="2826" max="2826" width="5.28515625" style="67" customWidth="1"/>
    <col min="2827" max="2827" width="5.140625" style="67" customWidth="1"/>
    <col min="2828" max="2828" width="24.42578125" style="67" customWidth="1"/>
    <col min="2829" max="2829" width="4.7109375" style="67" customWidth="1"/>
    <col min="2830" max="2831" width="5.140625" style="67" customWidth="1"/>
    <col min="2832" max="2832" width="4.85546875" style="67" customWidth="1"/>
    <col min="2833" max="2834" width="5.140625" style="67" customWidth="1"/>
    <col min="2835" max="2835" width="5.5703125" style="67" customWidth="1"/>
    <col min="2836" max="2836" width="4.85546875" style="67" customWidth="1"/>
    <col min="2837" max="2837" width="5.28515625" style="67" customWidth="1"/>
    <col min="2838" max="2839" width="4.85546875" style="67" customWidth="1"/>
    <col min="2840" max="2840" width="4.5703125" style="67" customWidth="1"/>
    <col min="2841" max="2841" width="5" style="67" customWidth="1"/>
    <col min="2842" max="2842" width="7.5703125" style="67" customWidth="1"/>
    <col min="2843" max="2853" width="7.5703125" style="67"/>
    <col min="2854" max="2855" width="7.5703125" style="67" customWidth="1"/>
    <col min="2856" max="3070" width="7.5703125" style="67"/>
    <col min="3071" max="3071" width="26.85546875" style="67" customWidth="1"/>
    <col min="3072" max="3072" width="5" style="67" customWidth="1"/>
    <col min="3073" max="3073" width="5.140625" style="67" customWidth="1"/>
    <col min="3074" max="3074" width="4.85546875" style="67" customWidth="1"/>
    <col min="3075" max="3075" width="5.42578125" style="67" customWidth="1"/>
    <col min="3076" max="3077" width="5.28515625" style="67" customWidth="1"/>
    <col min="3078" max="3078" width="5.140625" style="67" customWidth="1"/>
    <col min="3079" max="3079" width="5.28515625" style="67" customWidth="1"/>
    <col min="3080" max="3080" width="4.7109375" style="67" customWidth="1"/>
    <col min="3081" max="3081" width="4.85546875" style="67" customWidth="1"/>
    <col min="3082" max="3082" width="5.28515625" style="67" customWidth="1"/>
    <col min="3083" max="3083" width="5.140625" style="67" customWidth="1"/>
    <col min="3084" max="3084" width="24.42578125" style="67" customWidth="1"/>
    <col min="3085" max="3085" width="4.7109375" style="67" customWidth="1"/>
    <col min="3086" max="3087" width="5.140625" style="67" customWidth="1"/>
    <col min="3088" max="3088" width="4.85546875" style="67" customWidth="1"/>
    <col min="3089" max="3090" width="5.140625" style="67" customWidth="1"/>
    <col min="3091" max="3091" width="5.5703125" style="67" customWidth="1"/>
    <col min="3092" max="3092" width="4.85546875" style="67" customWidth="1"/>
    <col min="3093" max="3093" width="5.28515625" style="67" customWidth="1"/>
    <col min="3094" max="3095" width="4.85546875" style="67" customWidth="1"/>
    <col min="3096" max="3096" width="4.5703125" style="67" customWidth="1"/>
    <col min="3097" max="3097" width="5" style="67" customWidth="1"/>
    <col min="3098" max="3098" width="7.5703125" style="67" customWidth="1"/>
    <col min="3099" max="3109" width="7.5703125" style="67"/>
    <col min="3110" max="3111" width="7.5703125" style="67" customWidth="1"/>
    <col min="3112" max="3326" width="7.5703125" style="67"/>
    <col min="3327" max="3327" width="26.85546875" style="67" customWidth="1"/>
    <col min="3328" max="3328" width="5" style="67" customWidth="1"/>
    <col min="3329" max="3329" width="5.140625" style="67" customWidth="1"/>
    <col min="3330" max="3330" width="4.85546875" style="67" customWidth="1"/>
    <col min="3331" max="3331" width="5.42578125" style="67" customWidth="1"/>
    <col min="3332" max="3333" width="5.28515625" style="67" customWidth="1"/>
    <col min="3334" max="3334" width="5.140625" style="67" customWidth="1"/>
    <col min="3335" max="3335" width="5.28515625" style="67" customWidth="1"/>
    <col min="3336" max="3336" width="4.7109375" style="67" customWidth="1"/>
    <col min="3337" max="3337" width="4.85546875" style="67" customWidth="1"/>
    <col min="3338" max="3338" width="5.28515625" style="67" customWidth="1"/>
    <col min="3339" max="3339" width="5.140625" style="67" customWidth="1"/>
    <col min="3340" max="3340" width="24.42578125" style="67" customWidth="1"/>
    <col min="3341" max="3341" width="4.7109375" style="67" customWidth="1"/>
    <col min="3342" max="3343" width="5.140625" style="67" customWidth="1"/>
    <col min="3344" max="3344" width="4.85546875" style="67" customWidth="1"/>
    <col min="3345" max="3346" width="5.140625" style="67" customWidth="1"/>
    <col min="3347" max="3347" width="5.5703125" style="67" customWidth="1"/>
    <col min="3348" max="3348" width="4.85546875" style="67" customWidth="1"/>
    <col min="3349" max="3349" width="5.28515625" style="67" customWidth="1"/>
    <col min="3350" max="3351" width="4.85546875" style="67" customWidth="1"/>
    <col min="3352" max="3352" width="4.5703125" style="67" customWidth="1"/>
    <col min="3353" max="3353" width="5" style="67" customWidth="1"/>
    <col min="3354" max="3354" width="7.5703125" style="67" customWidth="1"/>
    <col min="3355" max="3365" width="7.5703125" style="67"/>
    <col min="3366" max="3367" width="7.5703125" style="67" customWidth="1"/>
    <col min="3368" max="3582" width="7.5703125" style="67"/>
    <col min="3583" max="3583" width="26.85546875" style="67" customWidth="1"/>
    <col min="3584" max="3584" width="5" style="67" customWidth="1"/>
    <col min="3585" max="3585" width="5.140625" style="67" customWidth="1"/>
    <col min="3586" max="3586" width="4.85546875" style="67" customWidth="1"/>
    <col min="3587" max="3587" width="5.42578125" style="67" customWidth="1"/>
    <col min="3588" max="3589" width="5.28515625" style="67" customWidth="1"/>
    <col min="3590" max="3590" width="5.140625" style="67" customWidth="1"/>
    <col min="3591" max="3591" width="5.28515625" style="67" customWidth="1"/>
    <col min="3592" max="3592" width="4.7109375" style="67" customWidth="1"/>
    <col min="3593" max="3593" width="4.85546875" style="67" customWidth="1"/>
    <col min="3594" max="3594" width="5.28515625" style="67" customWidth="1"/>
    <col min="3595" max="3595" width="5.140625" style="67" customWidth="1"/>
    <col min="3596" max="3596" width="24.42578125" style="67" customWidth="1"/>
    <col min="3597" max="3597" width="4.7109375" style="67" customWidth="1"/>
    <col min="3598" max="3599" width="5.140625" style="67" customWidth="1"/>
    <col min="3600" max="3600" width="4.85546875" style="67" customWidth="1"/>
    <col min="3601" max="3602" width="5.140625" style="67" customWidth="1"/>
    <col min="3603" max="3603" width="5.5703125" style="67" customWidth="1"/>
    <col min="3604" max="3604" width="4.85546875" style="67" customWidth="1"/>
    <col min="3605" max="3605" width="5.28515625" style="67" customWidth="1"/>
    <col min="3606" max="3607" width="4.85546875" style="67" customWidth="1"/>
    <col min="3608" max="3608" width="4.5703125" style="67" customWidth="1"/>
    <col min="3609" max="3609" width="5" style="67" customWidth="1"/>
    <col min="3610" max="3610" width="7.5703125" style="67" customWidth="1"/>
    <col min="3611" max="3621" width="7.5703125" style="67"/>
    <col min="3622" max="3623" width="7.5703125" style="67" customWidth="1"/>
    <col min="3624" max="3838" width="7.5703125" style="67"/>
    <col min="3839" max="3839" width="26.85546875" style="67" customWidth="1"/>
    <col min="3840" max="3840" width="5" style="67" customWidth="1"/>
    <col min="3841" max="3841" width="5.140625" style="67" customWidth="1"/>
    <col min="3842" max="3842" width="4.85546875" style="67" customWidth="1"/>
    <col min="3843" max="3843" width="5.42578125" style="67" customWidth="1"/>
    <col min="3844" max="3845" width="5.28515625" style="67" customWidth="1"/>
    <col min="3846" max="3846" width="5.140625" style="67" customWidth="1"/>
    <col min="3847" max="3847" width="5.28515625" style="67" customWidth="1"/>
    <col min="3848" max="3848" width="4.7109375" style="67" customWidth="1"/>
    <col min="3849" max="3849" width="4.85546875" style="67" customWidth="1"/>
    <col min="3850" max="3850" width="5.28515625" style="67" customWidth="1"/>
    <col min="3851" max="3851" width="5.140625" style="67" customWidth="1"/>
    <col min="3852" max="3852" width="24.42578125" style="67" customWidth="1"/>
    <col min="3853" max="3853" width="4.7109375" style="67" customWidth="1"/>
    <col min="3854" max="3855" width="5.140625" style="67" customWidth="1"/>
    <col min="3856" max="3856" width="4.85546875" style="67" customWidth="1"/>
    <col min="3857" max="3858" width="5.140625" style="67" customWidth="1"/>
    <col min="3859" max="3859" width="5.5703125" style="67" customWidth="1"/>
    <col min="3860" max="3860" width="4.85546875" style="67" customWidth="1"/>
    <col min="3861" max="3861" width="5.28515625" style="67" customWidth="1"/>
    <col min="3862" max="3863" width="4.85546875" style="67" customWidth="1"/>
    <col min="3864" max="3864" width="4.5703125" style="67" customWidth="1"/>
    <col min="3865" max="3865" width="5" style="67" customWidth="1"/>
    <col min="3866" max="3866" width="7.5703125" style="67" customWidth="1"/>
    <col min="3867" max="3877" width="7.5703125" style="67"/>
    <col min="3878" max="3879" width="7.5703125" style="67" customWidth="1"/>
    <col min="3880" max="4094" width="7.5703125" style="67"/>
    <col min="4095" max="4095" width="26.85546875" style="67" customWidth="1"/>
    <col min="4096" max="4096" width="5" style="67" customWidth="1"/>
    <col min="4097" max="4097" width="5.140625" style="67" customWidth="1"/>
    <col min="4098" max="4098" width="4.85546875" style="67" customWidth="1"/>
    <col min="4099" max="4099" width="5.42578125" style="67" customWidth="1"/>
    <col min="4100" max="4101" width="5.28515625" style="67" customWidth="1"/>
    <col min="4102" max="4102" width="5.140625" style="67" customWidth="1"/>
    <col min="4103" max="4103" width="5.28515625" style="67" customWidth="1"/>
    <col min="4104" max="4104" width="4.7109375" style="67" customWidth="1"/>
    <col min="4105" max="4105" width="4.85546875" style="67" customWidth="1"/>
    <col min="4106" max="4106" width="5.28515625" style="67" customWidth="1"/>
    <col min="4107" max="4107" width="5.140625" style="67" customWidth="1"/>
    <col min="4108" max="4108" width="24.42578125" style="67" customWidth="1"/>
    <col min="4109" max="4109" width="4.7109375" style="67" customWidth="1"/>
    <col min="4110" max="4111" width="5.140625" style="67" customWidth="1"/>
    <col min="4112" max="4112" width="4.85546875" style="67" customWidth="1"/>
    <col min="4113" max="4114" width="5.140625" style="67" customWidth="1"/>
    <col min="4115" max="4115" width="5.5703125" style="67" customWidth="1"/>
    <col min="4116" max="4116" width="4.85546875" style="67" customWidth="1"/>
    <col min="4117" max="4117" width="5.28515625" style="67" customWidth="1"/>
    <col min="4118" max="4119" width="4.85546875" style="67" customWidth="1"/>
    <col min="4120" max="4120" width="4.5703125" style="67" customWidth="1"/>
    <col min="4121" max="4121" width="5" style="67" customWidth="1"/>
    <col min="4122" max="4122" width="7.5703125" style="67" customWidth="1"/>
    <col min="4123" max="4133" width="7.5703125" style="67"/>
    <col min="4134" max="4135" width="7.5703125" style="67" customWidth="1"/>
    <col min="4136" max="4350" width="7.5703125" style="67"/>
    <col min="4351" max="4351" width="26.85546875" style="67" customWidth="1"/>
    <col min="4352" max="4352" width="5" style="67" customWidth="1"/>
    <col min="4353" max="4353" width="5.140625" style="67" customWidth="1"/>
    <col min="4354" max="4354" width="4.85546875" style="67" customWidth="1"/>
    <col min="4355" max="4355" width="5.42578125" style="67" customWidth="1"/>
    <col min="4356" max="4357" width="5.28515625" style="67" customWidth="1"/>
    <col min="4358" max="4358" width="5.140625" style="67" customWidth="1"/>
    <col min="4359" max="4359" width="5.28515625" style="67" customWidth="1"/>
    <col min="4360" max="4360" width="4.7109375" style="67" customWidth="1"/>
    <col min="4361" max="4361" width="4.85546875" style="67" customWidth="1"/>
    <col min="4362" max="4362" width="5.28515625" style="67" customWidth="1"/>
    <col min="4363" max="4363" width="5.140625" style="67" customWidth="1"/>
    <col min="4364" max="4364" width="24.42578125" style="67" customWidth="1"/>
    <col min="4365" max="4365" width="4.7109375" style="67" customWidth="1"/>
    <col min="4366" max="4367" width="5.140625" style="67" customWidth="1"/>
    <col min="4368" max="4368" width="4.85546875" style="67" customWidth="1"/>
    <col min="4369" max="4370" width="5.140625" style="67" customWidth="1"/>
    <col min="4371" max="4371" width="5.5703125" style="67" customWidth="1"/>
    <col min="4372" max="4372" width="4.85546875" style="67" customWidth="1"/>
    <col min="4373" max="4373" width="5.28515625" style="67" customWidth="1"/>
    <col min="4374" max="4375" width="4.85546875" style="67" customWidth="1"/>
    <col min="4376" max="4376" width="4.5703125" style="67" customWidth="1"/>
    <col min="4377" max="4377" width="5" style="67" customWidth="1"/>
    <col min="4378" max="4378" width="7.5703125" style="67" customWidth="1"/>
    <col min="4379" max="4389" width="7.5703125" style="67"/>
    <col min="4390" max="4391" width="7.5703125" style="67" customWidth="1"/>
    <col min="4392" max="4606" width="7.5703125" style="67"/>
    <col min="4607" max="4607" width="26.85546875" style="67" customWidth="1"/>
    <col min="4608" max="4608" width="5" style="67" customWidth="1"/>
    <col min="4609" max="4609" width="5.140625" style="67" customWidth="1"/>
    <col min="4610" max="4610" width="4.85546875" style="67" customWidth="1"/>
    <col min="4611" max="4611" width="5.42578125" style="67" customWidth="1"/>
    <col min="4612" max="4613" width="5.28515625" style="67" customWidth="1"/>
    <col min="4614" max="4614" width="5.140625" style="67" customWidth="1"/>
    <col min="4615" max="4615" width="5.28515625" style="67" customWidth="1"/>
    <col min="4616" max="4616" width="4.7109375" style="67" customWidth="1"/>
    <col min="4617" max="4617" width="4.85546875" style="67" customWidth="1"/>
    <col min="4618" max="4618" width="5.28515625" style="67" customWidth="1"/>
    <col min="4619" max="4619" width="5.140625" style="67" customWidth="1"/>
    <col min="4620" max="4620" width="24.42578125" style="67" customWidth="1"/>
    <col min="4621" max="4621" width="4.7109375" style="67" customWidth="1"/>
    <col min="4622" max="4623" width="5.140625" style="67" customWidth="1"/>
    <col min="4624" max="4624" width="4.85546875" style="67" customWidth="1"/>
    <col min="4625" max="4626" width="5.140625" style="67" customWidth="1"/>
    <col min="4627" max="4627" width="5.5703125" style="67" customWidth="1"/>
    <col min="4628" max="4628" width="4.85546875" style="67" customWidth="1"/>
    <col min="4629" max="4629" width="5.28515625" style="67" customWidth="1"/>
    <col min="4630" max="4631" width="4.85546875" style="67" customWidth="1"/>
    <col min="4632" max="4632" width="4.5703125" style="67" customWidth="1"/>
    <col min="4633" max="4633" width="5" style="67" customWidth="1"/>
    <col min="4634" max="4634" width="7.5703125" style="67" customWidth="1"/>
    <col min="4635" max="4645" width="7.5703125" style="67"/>
    <col min="4646" max="4647" width="7.5703125" style="67" customWidth="1"/>
    <col min="4648" max="4862" width="7.5703125" style="67"/>
    <col min="4863" max="4863" width="26.85546875" style="67" customWidth="1"/>
    <col min="4864" max="4864" width="5" style="67" customWidth="1"/>
    <col min="4865" max="4865" width="5.140625" style="67" customWidth="1"/>
    <col min="4866" max="4866" width="4.85546875" style="67" customWidth="1"/>
    <col min="4867" max="4867" width="5.42578125" style="67" customWidth="1"/>
    <col min="4868" max="4869" width="5.28515625" style="67" customWidth="1"/>
    <col min="4870" max="4870" width="5.140625" style="67" customWidth="1"/>
    <col min="4871" max="4871" width="5.28515625" style="67" customWidth="1"/>
    <col min="4872" max="4872" width="4.7109375" style="67" customWidth="1"/>
    <col min="4873" max="4873" width="4.85546875" style="67" customWidth="1"/>
    <col min="4874" max="4874" width="5.28515625" style="67" customWidth="1"/>
    <col min="4875" max="4875" width="5.140625" style="67" customWidth="1"/>
    <col min="4876" max="4876" width="24.42578125" style="67" customWidth="1"/>
    <col min="4877" max="4877" width="4.7109375" style="67" customWidth="1"/>
    <col min="4878" max="4879" width="5.140625" style="67" customWidth="1"/>
    <col min="4880" max="4880" width="4.85546875" style="67" customWidth="1"/>
    <col min="4881" max="4882" width="5.140625" style="67" customWidth="1"/>
    <col min="4883" max="4883" width="5.5703125" style="67" customWidth="1"/>
    <col min="4884" max="4884" width="4.85546875" style="67" customWidth="1"/>
    <col min="4885" max="4885" width="5.28515625" style="67" customWidth="1"/>
    <col min="4886" max="4887" width="4.85546875" style="67" customWidth="1"/>
    <col min="4888" max="4888" width="4.5703125" style="67" customWidth="1"/>
    <col min="4889" max="4889" width="5" style="67" customWidth="1"/>
    <col min="4890" max="4890" width="7.5703125" style="67" customWidth="1"/>
    <col min="4891" max="4901" width="7.5703125" style="67"/>
    <col min="4902" max="4903" width="7.5703125" style="67" customWidth="1"/>
    <col min="4904" max="5118" width="7.5703125" style="67"/>
    <col min="5119" max="5119" width="26.85546875" style="67" customWidth="1"/>
    <col min="5120" max="5120" width="5" style="67" customWidth="1"/>
    <col min="5121" max="5121" width="5.140625" style="67" customWidth="1"/>
    <col min="5122" max="5122" width="4.85546875" style="67" customWidth="1"/>
    <col min="5123" max="5123" width="5.42578125" style="67" customWidth="1"/>
    <col min="5124" max="5125" width="5.28515625" style="67" customWidth="1"/>
    <col min="5126" max="5126" width="5.140625" style="67" customWidth="1"/>
    <col min="5127" max="5127" width="5.28515625" style="67" customWidth="1"/>
    <col min="5128" max="5128" width="4.7109375" style="67" customWidth="1"/>
    <col min="5129" max="5129" width="4.85546875" style="67" customWidth="1"/>
    <col min="5130" max="5130" width="5.28515625" style="67" customWidth="1"/>
    <col min="5131" max="5131" width="5.140625" style="67" customWidth="1"/>
    <col min="5132" max="5132" width="24.42578125" style="67" customWidth="1"/>
    <col min="5133" max="5133" width="4.7109375" style="67" customWidth="1"/>
    <col min="5134" max="5135" width="5.140625" style="67" customWidth="1"/>
    <col min="5136" max="5136" width="4.85546875" style="67" customWidth="1"/>
    <col min="5137" max="5138" width="5.140625" style="67" customWidth="1"/>
    <col min="5139" max="5139" width="5.5703125" style="67" customWidth="1"/>
    <col min="5140" max="5140" width="4.85546875" style="67" customWidth="1"/>
    <col min="5141" max="5141" width="5.28515625" style="67" customWidth="1"/>
    <col min="5142" max="5143" width="4.85546875" style="67" customWidth="1"/>
    <col min="5144" max="5144" width="4.5703125" style="67" customWidth="1"/>
    <col min="5145" max="5145" width="5" style="67" customWidth="1"/>
    <col min="5146" max="5146" width="7.5703125" style="67" customWidth="1"/>
    <col min="5147" max="5157" width="7.5703125" style="67"/>
    <col min="5158" max="5159" width="7.5703125" style="67" customWidth="1"/>
    <col min="5160" max="5374" width="7.5703125" style="67"/>
    <col min="5375" max="5375" width="26.85546875" style="67" customWidth="1"/>
    <col min="5376" max="5376" width="5" style="67" customWidth="1"/>
    <col min="5377" max="5377" width="5.140625" style="67" customWidth="1"/>
    <col min="5378" max="5378" width="4.85546875" style="67" customWidth="1"/>
    <col min="5379" max="5379" width="5.42578125" style="67" customWidth="1"/>
    <col min="5380" max="5381" width="5.28515625" style="67" customWidth="1"/>
    <col min="5382" max="5382" width="5.140625" style="67" customWidth="1"/>
    <col min="5383" max="5383" width="5.28515625" style="67" customWidth="1"/>
    <col min="5384" max="5384" width="4.7109375" style="67" customWidth="1"/>
    <col min="5385" max="5385" width="4.85546875" style="67" customWidth="1"/>
    <col min="5386" max="5386" width="5.28515625" style="67" customWidth="1"/>
    <col min="5387" max="5387" width="5.140625" style="67" customWidth="1"/>
    <col min="5388" max="5388" width="24.42578125" style="67" customWidth="1"/>
    <col min="5389" max="5389" width="4.7109375" style="67" customWidth="1"/>
    <col min="5390" max="5391" width="5.140625" style="67" customWidth="1"/>
    <col min="5392" max="5392" width="4.85546875" style="67" customWidth="1"/>
    <col min="5393" max="5394" width="5.140625" style="67" customWidth="1"/>
    <col min="5395" max="5395" width="5.5703125" style="67" customWidth="1"/>
    <col min="5396" max="5396" width="4.85546875" style="67" customWidth="1"/>
    <col min="5397" max="5397" width="5.28515625" style="67" customWidth="1"/>
    <col min="5398" max="5399" width="4.85546875" style="67" customWidth="1"/>
    <col min="5400" max="5400" width="4.5703125" style="67" customWidth="1"/>
    <col min="5401" max="5401" width="5" style="67" customWidth="1"/>
    <col min="5402" max="5402" width="7.5703125" style="67" customWidth="1"/>
    <col min="5403" max="5413" width="7.5703125" style="67"/>
    <col min="5414" max="5415" width="7.5703125" style="67" customWidth="1"/>
    <col min="5416" max="5630" width="7.5703125" style="67"/>
    <col min="5631" max="5631" width="26.85546875" style="67" customWidth="1"/>
    <col min="5632" max="5632" width="5" style="67" customWidth="1"/>
    <col min="5633" max="5633" width="5.140625" style="67" customWidth="1"/>
    <col min="5634" max="5634" width="4.85546875" style="67" customWidth="1"/>
    <col min="5635" max="5635" width="5.42578125" style="67" customWidth="1"/>
    <col min="5636" max="5637" width="5.28515625" style="67" customWidth="1"/>
    <col min="5638" max="5638" width="5.140625" style="67" customWidth="1"/>
    <col min="5639" max="5639" width="5.28515625" style="67" customWidth="1"/>
    <col min="5640" max="5640" width="4.7109375" style="67" customWidth="1"/>
    <col min="5641" max="5641" width="4.85546875" style="67" customWidth="1"/>
    <col min="5642" max="5642" width="5.28515625" style="67" customWidth="1"/>
    <col min="5643" max="5643" width="5.140625" style="67" customWidth="1"/>
    <col min="5644" max="5644" width="24.42578125" style="67" customWidth="1"/>
    <col min="5645" max="5645" width="4.7109375" style="67" customWidth="1"/>
    <col min="5646" max="5647" width="5.140625" style="67" customWidth="1"/>
    <col min="5648" max="5648" width="4.85546875" style="67" customWidth="1"/>
    <col min="5649" max="5650" width="5.140625" style="67" customWidth="1"/>
    <col min="5651" max="5651" width="5.5703125" style="67" customWidth="1"/>
    <col min="5652" max="5652" width="4.85546875" style="67" customWidth="1"/>
    <col min="5653" max="5653" width="5.28515625" style="67" customWidth="1"/>
    <col min="5654" max="5655" width="4.85546875" style="67" customWidth="1"/>
    <col min="5656" max="5656" width="4.5703125" style="67" customWidth="1"/>
    <col min="5657" max="5657" width="5" style="67" customWidth="1"/>
    <col min="5658" max="5658" width="7.5703125" style="67" customWidth="1"/>
    <col min="5659" max="5669" width="7.5703125" style="67"/>
    <col min="5670" max="5671" width="7.5703125" style="67" customWidth="1"/>
    <col min="5672" max="5886" width="7.5703125" style="67"/>
    <col min="5887" max="5887" width="26.85546875" style="67" customWidth="1"/>
    <col min="5888" max="5888" width="5" style="67" customWidth="1"/>
    <col min="5889" max="5889" width="5.140625" style="67" customWidth="1"/>
    <col min="5890" max="5890" width="4.85546875" style="67" customWidth="1"/>
    <col min="5891" max="5891" width="5.42578125" style="67" customWidth="1"/>
    <col min="5892" max="5893" width="5.28515625" style="67" customWidth="1"/>
    <col min="5894" max="5894" width="5.140625" style="67" customWidth="1"/>
    <col min="5895" max="5895" width="5.28515625" style="67" customWidth="1"/>
    <col min="5896" max="5896" width="4.7109375" style="67" customWidth="1"/>
    <col min="5897" max="5897" width="4.85546875" style="67" customWidth="1"/>
    <col min="5898" max="5898" width="5.28515625" style="67" customWidth="1"/>
    <col min="5899" max="5899" width="5.140625" style="67" customWidth="1"/>
    <col min="5900" max="5900" width="24.42578125" style="67" customWidth="1"/>
    <col min="5901" max="5901" width="4.7109375" style="67" customWidth="1"/>
    <col min="5902" max="5903" width="5.140625" style="67" customWidth="1"/>
    <col min="5904" max="5904" width="4.85546875" style="67" customWidth="1"/>
    <col min="5905" max="5906" width="5.140625" style="67" customWidth="1"/>
    <col min="5907" max="5907" width="5.5703125" style="67" customWidth="1"/>
    <col min="5908" max="5908" width="4.85546875" style="67" customWidth="1"/>
    <col min="5909" max="5909" width="5.28515625" style="67" customWidth="1"/>
    <col min="5910" max="5911" width="4.85546875" style="67" customWidth="1"/>
    <col min="5912" max="5912" width="4.5703125" style="67" customWidth="1"/>
    <col min="5913" max="5913" width="5" style="67" customWidth="1"/>
    <col min="5914" max="5914" width="7.5703125" style="67" customWidth="1"/>
    <col min="5915" max="5925" width="7.5703125" style="67"/>
    <col min="5926" max="5927" width="7.5703125" style="67" customWidth="1"/>
    <col min="5928" max="6142" width="7.5703125" style="67"/>
    <col min="6143" max="6143" width="26.85546875" style="67" customWidth="1"/>
    <col min="6144" max="6144" width="5" style="67" customWidth="1"/>
    <col min="6145" max="6145" width="5.140625" style="67" customWidth="1"/>
    <col min="6146" max="6146" width="4.85546875" style="67" customWidth="1"/>
    <col min="6147" max="6147" width="5.42578125" style="67" customWidth="1"/>
    <col min="6148" max="6149" width="5.28515625" style="67" customWidth="1"/>
    <col min="6150" max="6150" width="5.140625" style="67" customWidth="1"/>
    <col min="6151" max="6151" width="5.28515625" style="67" customWidth="1"/>
    <col min="6152" max="6152" width="4.7109375" style="67" customWidth="1"/>
    <col min="6153" max="6153" width="4.85546875" style="67" customWidth="1"/>
    <col min="6154" max="6154" width="5.28515625" style="67" customWidth="1"/>
    <col min="6155" max="6155" width="5.140625" style="67" customWidth="1"/>
    <col min="6156" max="6156" width="24.42578125" style="67" customWidth="1"/>
    <col min="6157" max="6157" width="4.7109375" style="67" customWidth="1"/>
    <col min="6158" max="6159" width="5.140625" style="67" customWidth="1"/>
    <col min="6160" max="6160" width="4.85546875" style="67" customWidth="1"/>
    <col min="6161" max="6162" width="5.140625" style="67" customWidth="1"/>
    <col min="6163" max="6163" width="5.5703125" style="67" customWidth="1"/>
    <col min="6164" max="6164" width="4.85546875" style="67" customWidth="1"/>
    <col min="6165" max="6165" width="5.28515625" style="67" customWidth="1"/>
    <col min="6166" max="6167" width="4.85546875" style="67" customWidth="1"/>
    <col min="6168" max="6168" width="4.5703125" style="67" customWidth="1"/>
    <col min="6169" max="6169" width="5" style="67" customWidth="1"/>
    <col min="6170" max="6170" width="7.5703125" style="67" customWidth="1"/>
    <col min="6171" max="6181" width="7.5703125" style="67"/>
    <col min="6182" max="6183" width="7.5703125" style="67" customWidth="1"/>
    <col min="6184" max="6398" width="7.5703125" style="67"/>
    <col min="6399" max="6399" width="26.85546875" style="67" customWidth="1"/>
    <col min="6400" max="6400" width="5" style="67" customWidth="1"/>
    <col min="6401" max="6401" width="5.140625" style="67" customWidth="1"/>
    <col min="6402" max="6402" width="4.85546875" style="67" customWidth="1"/>
    <col min="6403" max="6403" width="5.42578125" style="67" customWidth="1"/>
    <col min="6404" max="6405" width="5.28515625" style="67" customWidth="1"/>
    <col min="6406" max="6406" width="5.140625" style="67" customWidth="1"/>
    <col min="6407" max="6407" width="5.28515625" style="67" customWidth="1"/>
    <col min="6408" max="6408" width="4.7109375" style="67" customWidth="1"/>
    <col min="6409" max="6409" width="4.85546875" style="67" customWidth="1"/>
    <col min="6410" max="6410" width="5.28515625" style="67" customWidth="1"/>
    <col min="6411" max="6411" width="5.140625" style="67" customWidth="1"/>
    <col min="6412" max="6412" width="24.42578125" style="67" customWidth="1"/>
    <col min="6413" max="6413" width="4.7109375" style="67" customWidth="1"/>
    <col min="6414" max="6415" width="5.140625" style="67" customWidth="1"/>
    <col min="6416" max="6416" width="4.85546875" style="67" customWidth="1"/>
    <col min="6417" max="6418" width="5.140625" style="67" customWidth="1"/>
    <col min="6419" max="6419" width="5.5703125" style="67" customWidth="1"/>
    <col min="6420" max="6420" width="4.85546875" style="67" customWidth="1"/>
    <col min="6421" max="6421" width="5.28515625" style="67" customWidth="1"/>
    <col min="6422" max="6423" width="4.85546875" style="67" customWidth="1"/>
    <col min="6424" max="6424" width="4.5703125" style="67" customWidth="1"/>
    <col min="6425" max="6425" width="5" style="67" customWidth="1"/>
    <col min="6426" max="6426" width="7.5703125" style="67" customWidth="1"/>
    <col min="6427" max="6437" width="7.5703125" style="67"/>
    <col min="6438" max="6439" width="7.5703125" style="67" customWidth="1"/>
    <col min="6440" max="6654" width="7.5703125" style="67"/>
    <col min="6655" max="6655" width="26.85546875" style="67" customWidth="1"/>
    <col min="6656" max="6656" width="5" style="67" customWidth="1"/>
    <col min="6657" max="6657" width="5.140625" style="67" customWidth="1"/>
    <col min="6658" max="6658" width="4.85546875" style="67" customWidth="1"/>
    <col min="6659" max="6659" width="5.42578125" style="67" customWidth="1"/>
    <col min="6660" max="6661" width="5.28515625" style="67" customWidth="1"/>
    <col min="6662" max="6662" width="5.140625" style="67" customWidth="1"/>
    <col min="6663" max="6663" width="5.28515625" style="67" customWidth="1"/>
    <col min="6664" max="6664" width="4.7109375" style="67" customWidth="1"/>
    <col min="6665" max="6665" width="4.85546875" style="67" customWidth="1"/>
    <col min="6666" max="6666" width="5.28515625" style="67" customWidth="1"/>
    <col min="6667" max="6667" width="5.140625" style="67" customWidth="1"/>
    <col min="6668" max="6668" width="24.42578125" style="67" customWidth="1"/>
    <col min="6669" max="6669" width="4.7109375" style="67" customWidth="1"/>
    <col min="6670" max="6671" width="5.140625" style="67" customWidth="1"/>
    <col min="6672" max="6672" width="4.85546875" style="67" customWidth="1"/>
    <col min="6673" max="6674" width="5.140625" style="67" customWidth="1"/>
    <col min="6675" max="6675" width="5.5703125" style="67" customWidth="1"/>
    <col min="6676" max="6676" width="4.85546875" style="67" customWidth="1"/>
    <col min="6677" max="6677" width="5.28515625" style="67" customWidth="1"/>
    <col min="6678" max="6679" width="4.85546875" style="67" customWidth="1"/>
    <col min="6680" max="6680" width="4.5703125" style="67" customWidth="1"/>
    <col min="6681" max="6681" width="5" style="67" customWidth="1"/>
    <col min="6682" max="6682" width="7.5703125" style="67" customWidth="1"/>
    <col min="6683" max="6693" width="7.5703125" style="67"/>
    <col min="6694" max="6695" width="7.5703125" style="67" customWidth="1"/>
    <col min="6696" max="6910" width="7.5703125" style="67"/>
    <col min="6911" max="6911" width="26.85546875" style="67" customWidth="1"/>
    <col min="6912" max="6912" width="5" style="67" customWidth="1"/>
    <col min="6913" max="6913" width="5.140625" style="67" customWidth="1"/>
    <col min="6914" max="6914" width="4.85546875" style="67" customWidth="1"/>
    <col min="6915" max="6915" width="5.42578125" style="67" customWidth="1"/>
    <col min="6916" max="6917" width="5.28515625" style="67" customWidth="1"/>
    <col min="6918" max="6918" width="5.140625" style="67" customWidth="1"/>
    <col min="6919" max="6919" width="5.28515625" style="67" customWidth="1"/>
    <col min="6920" max="6920" width="4.7109375" style="67" customWidth="1"/>
    <col min="6921" max="6921" width="4.85546875" style="67" customWidth="1"/>
    <col min="6922" max="6922" width="5.28515625" style="67" customWidth="1"/>
    <col min="6923" max="6923" width="5.140625" style="67" customWidth="1"/>
    <col min="6924" max="6924" width="24.42578125" style="67" customWidth="1"/>
    <col min="6925" max="6925" width="4.7109375" style="67" customWidth="1"/>
    <col min="6926" max="6927" width="5.140625" style="67" customWidth="1"/>
    <col min="6928" max="6928" width="4.85546875" style="67" customWidth="1"/>
    <col min="6929" max="6930" width="5.140625" style="67" customWidth="1"/>
    <col min="6931" max="6931" width="5.5703125" style="67" customWidth="1"/>
    <col min="6932" max="6932" width="4.85546875" style="67" customWidth="1"/>
    <col min="6933" max="6933" width="5.28515625" style="67" customWidth="1"/>
    <col min="6934" max="6935" width="4.85546875" style="67" customWidth="1"/>
    <col min="6936" max="6936" width="4.5703125" style="67" customWidth="1"/>
    <col min="6937" max="6937" width="5" style="67" customWidth="1"/>
    <col min="6938" max="6938" width="7.5703125" style="67" customWidth="1"/>
    <col min="6939" max="6949" width="7.5703125" style="67"/>
    <col min="6950" max="6951" width="7.5703125" style="67" customWidth="1"/>
    <col min="6952" max="7166" width="7.5703125" style="67"/>
    <col min="7167" max="7167" width="26.85546875" style="67" customWidth="1"/>
    <col min="7168" max="7168" width="5" style="67" customWidth="1"/>
    <col min="7169" max="7169" width="5.140625" style="67" customWidth="1"/>
    <col min="7170" max="7170" width="4.85546875" style="67" customWidth="1"/>
    <col min="7171" max="7171" width="5.42578125" style="67" customWidth="1"/>
    <col min="7172" max="7173" width="5.28515625" style="67" customWidth="1"/>
    <col min="7174" max="7174" width="5.140625" style="67" customWidth="1"/>
    <col min="7175" max="7175" width="5.28515625" style="67" customWidth="1"/>
    <col min="7176" max="7176" width="4.7109375" style="67" customWidth="1"/>
    <col min="7177" max="7177" width="4.85546875" style="67" customWidth="1"/>
    <col min="7178" max="7178" width="5.28515625" style="67" customWidth="1"/>
    <col min="7179" max="7179" width="5.140625" style="67" customWidth="1"/>
    <col min="7180" max="7180" width="24.42578125" style="67" customWidth="1"/>
    <col min="7181" max="7181" width="4.7109375" style="67" customWidth="1"/>
    <col min="7182" max="7183" width="5.140625" style="67" customWidth="1"/>
    <col min="7184" max="7184" width="4.85546875" style="67" customWidth="1"/>
    <col min="7185" max="7186" width="5.140625" style="67" customWidth="1"/>
    <col min="7187" max="7187" width="5.5703125" style="67" customWidth="1"/>
    <col min="7188" max="7188" width="4.85546875" style="67" customWidth="1"/>
    <col min="7189" max="7189" width="5.28515625" style="67" customWidth="1"/>
    <col min="7190" max="7191" width="4.85546875" style="67" customWidth="1"/>
    <col min="7192" max="7192" width="4.5703125" style="67" customWidth="1"/>
    <col min="7193" max="7193" width="5" style="67" customWidth="1"/>
    <col min="7194" max="7194" width="7.5703125" style="67" customWidth="1"/>
    <col min="7195" max="7205" width="7.5703125" style="67"/>
    <col min="7206" max="7207" width="7.5703125" style="67" customWidth="1"/>
    <col min="7208" max="7422" width="7.5703125" style="67"/>
    <col min="7423" max="7423" width="26.85546875" style="67" customWidth="1"/>
    <col min="7424" max="7424" width="5" style="67" customWidth="1"/>
    <col min="7425" max="7425" width="5.140625" style="67" customWidth="1"/>
    <col min="7426" max="7426" width="4.85546875" style="67" customWidth="1"/>
    <col min="7427" max="7427" width="5.42578125" style="67" customWidth="1"/>
    <col min="7428" max="7429" width="5.28515625" style="67" customWidth="1"/>
    <col min="7430" max="7430" width="5.140625" style="67" customWidth="1"/>
    <col min="7431" max="7431" width="5.28515625" style="67" customWidth="1"/>
    <col min="7432" max="7432" width="4.7109375" style="67" customWidth="1"/>
    <col min="7433" max="7433" width="4.85546875" style="67" customWidth="1"/>
    <col min="7434" max="7434" width="5.28515625" style="67" customWidth="1"/>
    <col min="7435" max="7435" width="5.140625" style="67" customWidth="1"/>
    <col min="7436" max="7436" width="24.42578125" style="67" customWidth="1"/>
    <col min="7437" max="7437" width="4.7109375" style="67" customWidth="1"/>
    <col min="7438" max="7439" width="5.140625" style="67" customWidth="1"/>
    <col min="7440" max="7440" width="4.85546875" style="67" customWidth="1"/>
    <col min="7441" max="7442" width="5.140625" style="67" customWidth="1"/>
    <col min="7443" max="7443" width="5.5703125" style="67" customWidth="1"/>
    <col min="7444" max="7444" width="4.85546875" style="67" customWidth="1"/>
    <col min="7445" max="7445" width="5.28515625" style="67" customWidth="1"/>
    <col min="7446" max="7447" width="4.85546875" style="67" customWidth="1"/>
    <col min="7448" max="7448" width="4.5703125" style="67" customWidth="1"/>
    <col min="7449" max="7449" width="5" style="67" customWidth="1"/>
    <col min="7450" max="7450" width="7.5703125" style="67" customWidth="1"/>
    <col min="7451" max="7461" width="7.5703125" style="67"/>
    <col min="7462" max="7463" width="7.5703125" style="67" customWidth="1"/>
    <col min="7464" max="7678" width="7.5703125" style="67"/>
    <col min="7679" max="7679" width="26.85546875" style="67" customWidth="1"/>
    <col min="7680" max="7680" width="5" style="67" customWidth="1"/>
    <col min="7681" max="7681" width="5.140625" style="67" customWidth="1"/>
    <col min="7682" max="7682" width="4.85546875" style="67" customWidth="1"/>
    <col min="7683" max="7683" width="5.42578125" style="67" customWidth="1"/>
    <col min="7684" max="7685" width="5.28515625" style="67" customWidth="1"/>
    <col min="7686" max="7686" width="5.140625" style="67" customWidth="1"/>
    <col min="7687" max="7687" width="5.28515625" style="67" customWidth="1"/>
    <col min="7688" max="7688" width="4.7109375" style="67" customWidth="1"/>
    <col min="7689" max="7689" width="4.85546875" style="67" customWidth="1"/>
    <col min="7690" max="7690" width="5.28515625" style="67" customWidth="1"/>
    <col min="7691" max="7691" width="5.140625" style="67" customWidth="1"/>
    <col min="7692" max="7692" width="24.42578125" style="67" customWidth="1"/>
    <col min="7693" max="7693" width="4.7109375" style="67" customWidth="1"/>
    <col min="7694" max="7695" width="5.140625" style="67" customWidth="1"/>
    <col min="7696" max="7696" width="4.85546875" style="67" customWidth="1"/>
    <col min="7697" max="7698" width="5.140625" style="67" customWidth="1"/>
    <col min="7699" max="7699" width="5.5703125" style="67" customWidth="1"/>
    <col min="7700" max="7700" width="4.85546875" style="67" customWidth="1"/>
    <col min="7701" max="7701" width="5.28515625" style="67" customWidth="1"/>
    <col min="7702" max="7703" width="4.85546875" style="67" customWidth="1"/>
    <col min="7704" max="7704" width="4.5703125" style="67" customWidth="1"/>
    <col min="7705" max="7705" width="5" style="67" customWidth="1"/>
    <col min="7706" max="7706" width="7.5703125" style="67" customWidth="1"/>
    <col min="7707" max="7717" width="7.5703125" style="67"/>
    <col min="7718" max="7719" width="7.5703125" style="67" customWidth="1"/>
    <col min="7720" max="7934" width="7.5703125" style="67"/>
    <col min="7935" max="7935" width="26.85546875" style="67" customWidth="1"/>
    <col min="7936" max="7936" width="5" style="67" customWidth="1"/>
    <col min="7937" max="7937" width="5.140625" style="67" customWidth="1"/>
    <col min="7938" max="7938" width="4.85546875" style="67" customWidth="1"/>
    <col min="7939" max="7939" width="5.42578125" style="67" customWidth="1"/>
    <col min="7940" max="7941" width="5.28515625" style="67" customWidth="1"/>
    <col min="7942" max="7942" width="5.140625" style="67" customWidth="1"/>
    <col min="7943" max="7943" width="5.28515625" style="67" customWidth="1"/>
    <col min="7944" max="7944" width="4.7109375" style="67" customWidth="1"/>
    <col min="7945" max="7945" width="4.85546875" style="67" customWidth="1"/>
    <col min="7946" max="7946" width="5.28515625" style="67" customWidth="1"/>
    <col min="7947" max="7947" width="5.140625" style="67" customWidth="1"/>
    <col min="7948" max="7948" width="24.42578125" style="67" customWidth="1"/>
    <col min="7949" max="7949" width="4.7109375" style="67" customWidth="1"/>
    <col min="7950" max="7951" width="5.140625" style="67" customWidth="1"/>
    <col min="7952" max="7952" width="4.85546875" style="67" customWidth="1"/>
    <col min="7953" max="7954" width="5.140625" style="67" customWidth="1"/>
    <col min="7955" max="7955" width="5.5703125" style="67" customWidth="1"/>
    <col min="7956" max="7956" width="4.85546875" style="67" customWidth="1"/>
    <col min="7957" max="7957" width="5.28515625" style="67" customWidth="1"/>
    <col min="7958" max="7959" width="4.85546875" style="67" customWidth="1"/>
    <col min="7960" max="7960" width="4.5703125" style="67" customWidth="1"/>
    <col min="7961" max="7961" width="5" style="67" customWidth="1"/>
    <col min="7962" max="7962" width="7.5703125" style="67" customWidth="1"/>
    <col min="7963" max="7973" width="7.5703125" style="67"/>
    <col min="7974" max="7975" width="7.5703125" style="67" customWidth="1"/>
    <col min="7976" max="8190" width="7.5703125" style="67"/>
    <col min="8191" max="8191" width="26.85546875" style="67" customWidth="1"/>
    <col min="8192" max="8192" width="5" style="67" customWidth="1"/>
    <col min="8193" max="8193" width="5.140625" style="67" customWidth="1"/>
    <col min="8194" max="8194" width="4.85546875" style="67" customWidth="1"/>
    <col min="8195" max="8195" width="5.42578125" style="67" customWidth="1"/>
    <col min="8196" max="8197" width="5.28515625" style="67" customWidth="1"/>
    <col min="8198" max="8198" width="5.140625" style="67" customWidth="1"/>
    <col min="8199" max="8199" width="5.28515625" style="67" customWidth="1"/>
    <col min="8200" max="8200" width="4.7109375" style="67" customWidth="1"/>
    <col min="8201" max="8201" width="4.85546875" style="67" customWidth="1"/>
    <col min="8202" max="8202" width="5.28515625" style="67" customWidth="1"/>
    <col min="8203" max="8203" width="5.140625" style="67" customWidth="1"/>
    <col min="8204" max="8204" width="24.42578125" style="67" customWidth="1"/>
    <col min="8205" max="8205" width="4.7109375" style="67" customWidth="1"/>
    <col min="8206" max="8207" width="5.140625" style="67" customWidth="1"/>
    <col min="8208" max="8208" width="4.85546875" style="67" customWidth="1"/>
    <col min="8209" max="8210" width="5.140625" style="67" customWidth="1"/>
    <col min="8211" max="8211" width="5.5703125" style="67" customWidth="1"/>
    <col min="8212" max="8212" width="4.85546875" style="67" customWidth="1"/>
    <col min="8213" max="8213" width="5.28515625" style="67" customWidth="1"/>
    <col min="8214" max="8215" width="4.85546875" style="67" customWidth="1"/>
    <col min="8216" max="8216" width="4.5703125" style="67" customWidth="1"/>
    <col min="8217" max="8217" width="5" style="67" customWidth="1"/>
    <col min="8218" max="8218" width="7.5703125" style="67" customWidth="1"/>
    <col min="8219" max="8229" width="7.5703125" style="67"/>
    <col min="8230" max="8231" width="7.5703125" style="67" customWidth="1"/>
    <col min="8232" max="8446" width="7.5703125" style="67"/>
    <col min="8447" max="8447" width="26.85546875" style="67" customWidth="1"/>
    <col min="8448" max="8448" width="5" style="67" customWidth="1"/>
    <col min="8449" max="8449" width="5.140625" style="67" customWidth="1"/>
    <col min="8450" max="8450" width="4.85546875" style="67" customWidth="1"/>
    <col min="8451" max="8451" width="5.42578125" style="67" customWidth="1"/>
    <col min="8452" max="8453" width="5.28515625" style="67" customWidth="1"/>
    <col min="8454" max="8454" width="5.140625" style="67" customWidth="1"/>
    <col min="8455" max="8455" width="5.28515625" style="67" customWidth="1"/>
    <col min="8456" max="8456" width="4.7109375" style="67" customWidth="1"/>
    <col min="8457" max="8457" width="4.85546875" style="67" customWidth="1"/>
    <col min="8458" max="8458" width="5.28515625" style="67" customWidth="1"/>
    <col min="8459" max="8459" width="5.140625" style="67" customWidth="1"/>
    <col min="8460" max="8460" width="24.42578125" style="67" customWidth="1"/>
    <col min="8461" max="8461" width="4.7109375" style="67" customWidth="1"/>
    <col min="8462" max="8463" width="5.140625" style="67" customWidth="1"/>
    <col min="8464" max="8464" width="4.85546875" style="67" customWidth="1"/>
    <col min="8465" max="8466" width="5.140625" style="67" customWidth="1"/>
    <col min="8467" max="8467" width="5.5703125" style="67" customWidth="1"/>
    <col min="8468" max="8468" width="4.85546875" style="67" customWidth="1"/>
    <col min="8469" max="8469" width="5.28515625" style="67" customWidth="1"/>
    <col min="8470" max="8471" width="4.85546875" style="67" customWidth="1"/>
    <col min="8472" max="8472" width="4.5703125" style="67" customWidth="1"/>
    <col min="8473" max="8473" width="5" style="67" customWidth="1"/>
    <col min="8474" max="8474" width="7.5703125" style="67" customWidth="1"/>
    <col min="8475" max="8485" width="7.5703125" style="67"/>
    <col min="8486" max="8487" width="7.5703125" style="67" customWidth="1"/>
    <col min="8488" max="8702" width="7.5703125" style="67"/>
    <col min="8703" max="8703" width="26.85546875" style="67" customWidth="1"/>
    <col min="8704" max="8704" width="5" style="67" customWidth="1"/>
    <col min="8705" max="8705" width="5.140625" style="67" customWidth="1"/>
    <col min="8706" max="8706" width="4.85546875" style="67" customWidth="1"/>
    <col min="8707" max="8707" width="5.42578125" style="67" customWidth="1"/>
    <col min="8708" max="8709" width="5.28515625" style="67" customWidth="1"/>
    <col min="8710" max="8710" width="5.140625" style="67" customWidth="1"/>
    <col min="8711" max="8711" width="5.28515625" style="67" customWidth="1"/>
    <col min="8712" max="8712" width="4.7109375" style="67" customWidth="1"/>
    <col min="8713" max="8713" width="4.85546875" style="67" customWidth="1"/>
    <col min="8714" max="8714" width="5.28515625" style="67" customWidth="1"/>
    <col min="8715" max="8715" width="5.140625" style="67" customWidth="1"/>
    <col min="8716" max="8716" width="24.42578125" style="67" customWidth="1"/>
    <col min="8717" max="8717" width="4.7109375" style="67" customWidth="1"/>
    <col min="8718" max="8719" width="5.140625" style="67" customWidth="1"/>
    <col min="8720" max="8720" width="4.85546875" style="67" customWidth="1"/>
    <col min="8721" max="8722" width="5.140625" style="67" customWidth="1"/>
    <col min="8723" max="8723" width="5.5703125" style="67" customWidth="1"/>
    <col min="8724" max="8724" width="4.85546875" style="67" customWidth="1"/>
    <col min="8725" max="8725" width="5.28515625" style="67" customWidth="1"/>
    <col min="8726" max="8727" width="4.85546875" style="67" customWidth="1"/>
    <col min="8728" max="8728" width="4.5703125" style="67" customWidth="1"/>
    <col min="8729" max="8729" width="5" style="67" customWidth="1"/>
    <col min="8730" max="8730" width="7.5703125" style="67" customWidth="1"/>
    <col min="8731" max="8741" width="7.5703125" style="67"/>
    <col min="8742" max="8743" width="7.5703125" style="67" customWidth="1"/>
    <col min="8744" max="8958" width="7.5703125" style="67"/>
    <col min="8959" max="8959" width="26.85546875" style="67" customWidth="1"/>
    <col min="8960" max="8960" width="5" style="67" customWidth="1"/>
    <col min="8961" max="8961" width="5.140625" style="67" customWidth="1"/>
    <col min="8962" max="8962" width="4.85546875" style="67" customWidth="1"/>
    <col min="8963" max="8963" width="5.42578125" style="67" customWidth="1"/>
    <col min="8964" max="8965" width="5.28515625" style="67" customWidth="1"/>
    <col min="8966" max="8966" width="5.140625" style="67" customWidth="1"/>
    <col min="8967" max="8967" width="5.28515625" style="67" customWidth="1"/>
    <col min="8968" max="8968" width="4.7109375" style="67" customWidth="1"/>
    <col min="8969" max="8969" width="4.85546875" style="67" customWidth="1"/>
    <col min="8970" max="8970" width="5.28515625" style="67" customWidth="1"/>
    <col min="8971" max="8971" width="5.140625" style="67" customWidth="1"/>
    <col min="8972" max="8972" width="24.42578125" style="67" customWidth="1"/>
    <col min="8973" max="8973" width="4.7109375" style="67" customWidth="1"/>
    <col min="8974" max="8975" width="5.140625" style="67" customWidth="1"/>
    <col min="8976" max="8976" width="4.85546875" style="67" customWidth="1"/>
    <col min="8977" max="8978" width="5.140625" style="67" customWidth="1"/>
    <col min="8979" max="8979" width="5.5703125" style="67" customWidth="1"/>
    <col min="8980" max="8980" width="4.85546875" style="67" customWidth="1"/>
    <col min="8981" max="8981" width="5.28515625" style="67" customWidth="1"/>
    <col min="8982" max="8983" width="4.85546875" style="67" customWidth="1"/>
    <col min="8984" max="8984" width="4.5703125" style="67" customWidth="1"/>
    <col min="8985" max="8985" width="5" style="67" customWidth="1"/>
    <col min="8986" max="8986" width="7.5703125" style="67" customWidth="1"/>
    <col min="8987" max="8997" width="7.5703125" style="67"/>
    <col min="8998" max="8999" width="7.5703125" style="67" customWidth="1"/>
    <col min="9000" max="9214" width="7.5703125" style="67"/>
    <col min="9215" max="9215" width="26.85546875" style="67" customWidth="1"/>
    <col min="9216" max="9216" width="5" style="67" customWidth="1"/>
    <col min="9217" max="9217" width="5.140625" style="67" customWidth="1"/>
    <col min="9218" max="9218" width="4.85546875" style="67" customWidth="1"/>
    <col min="9219" max="9219" width="5.42578125" style="67" customWidth="1"/>
    <col min="9220" max="9221" width="5.28515625" style="67" customWidth="1"/>
    <col min="9222" max="9222" width="5.140625" style="67" customWidth="1"/>
    <col min="9223" max="9223" width="5.28515625" style="67" customWidth="1"/>
    <col min="9224" max="9224" width="4.7109375" style="67" customWidth="1"/>
    <col min="9225" max="9225" width="4.85546875" style="67" customWidth="1"/>
    <col min="9226" max="9226" width="5.28515625" style="67" customWidth="1"/>
    <col min="9227" max="9227" width="5.140625" style="67" customWidth="1"/>
    <col min="9228" max="9228" width="24.42578125" style="67" customWidth="1"/>
    <col min="9229" max="9229" width="4.7109375" style="67" customWidth="1"/>
    <col min="9230" max="9231" width="5.140625" style="67" customWidth="1"/>
    <col min="9232" max="9232" width="4.85546875" style="67" customWidth="1"/>
    <col min="9233" max="9234" width="5.140625" style="67" customWidth="1"/>
    <col min="9235" max="9235" width="5.5703125" style="67" customWidth="1"/>
    <col min="9236" max="9236" width="4.85546875" style="67" customWidth="1"/>
    <col min="9237" max="9237" width="5.28515625" style="67" customWidth="1"/>
    <col min="9238" max="9239" width="4.85546875" style="67" customWidth="1"/>
    <col min="9240" max="9240" width="4.5703125" style="67" customWidth="1"/>
    <col min="9241" max="9241" width="5" style="67" customWidth="1"/>
    <col min="9242" max="9242" width="7.5703125" style="67" customWidth="1"/>
    <col min="9243" max="9253" width="7.5703125" style="67"/>
    <col min="9254" max="9255" width="7.5703125" style="67" customWidth="1"/>
    <col min="9256" max="9470" width="7.5703125" style="67"/>
    <col min="9471" max="9471" width="26.85546875" style="67" customWidth="1"/>
    <col min="9472" max="9472" width="5" style="67" customWidth="1"/>
    <col min="9473" max="9473" width="5.140625" style="67" customWidth="1"/>
    <col min="9474" max="9474" width="4.85546875" style="67" customWidth="1"/>
    <col min="9475" max="9475" width="5.42578125" style="67" customWidth="1"/>
    <col min="9476" max="9477" width="5.28515625" style="67" customWidth="1"/>
    <col min="9478" max="9478" width="5.140625" style="67" customWidth="1"/>
    <col min="9479" max="9479" width="5.28515625" style="67" customWidth="1"/>
    <col min="9480" max="9480" width="4.7109375" style="67" customWidth="1"/>
    <col min="9481" max="9481" width="4.85546875" style="67" customWidth="1"/>
    <col min="9482" max="9482" width="5.28515625" style="67" customWidth="1"/>
    <col min="9483" max="9483" width="5.140625" style="67" customWidth="1"/>
    <col min="9484" max="9484" width="24.42578125" style="67" customWidth="1"/>
    <col min="9485" max="9485" width="4.7109375" style="67" customWidth="1"/>
    <col min="9486" max="9487" width="5.140625" style="67" customWidth="1"/>
    <col min="9488" max="9488" width="4.85546875" style="67" customWidth="1"/>
    <col min="9489" max="9490" width="5.140625" style="67" customWidth="1"/>
    <col min="9491" max="9491" width="5.5703125" style="67" customWidth="1"/>
    <col min="9492" max="9492" width="4.85546875" style="67" customWidth="1"/>
    <col min="9493" max="9493" width="5.28515625" style="67" customWidth="1"/>
    <col min="9494" max="9495" width="4.85546875" style="67" customWidth="1"/>
    <col min="9496" max="9496" width="4.5703125" style="67" customWidth="1"/>
    <col min="9497" max="9497" width="5" style="67" customWidth="1"/>
    <col min="9498" max="9498" width="7.5703125" style="67" customWidth="1"/>
    <col min="9499" max="9509" width="7.5703125" style="67"/>
    <col min="9510" max="9511" width="7.5703125" style="67" customWidth="1"/>
    <col min="9512" max="9726" width="7.5703125" style="67"/>
    <col min="9727" max="9727" width="26.85546875" style="67" customWidth="1"/>
    <col min="9728" max="9728" width="5" style="67" customWidth="1"/>
    <col min="9729" max="9729" width="5.140625" style="67" customWidth="1"/>
    <col min="9730" max="9730" width="4.85546875" style="67" customWidth="1"/>
    <col min="9731" max="9731" width="5.42578125" style="67" customWidth="1"/>
    <col min="9732" max="9733" width="5.28515625" style="67" customWidth="1"/>
    <col min="9734" max="9734" width="5.140625" style="67" customWidth="1"/>
    <col min="9735" max="9735" width="5.28515625" style="67" customWidth="1"/>
    <col min="9736" max="9736" width="4.7109375" style="67" customWidth="1"/>
    <col min="9737" max="9737" width="4.85546875" style="67" customWidth="1"/>
    <col min="9738" max="9738" width="5.28515625" style="67" customWidth="1"/>
    <col min="9739" max="9739" width="5.140625" style="67" customWidth="1"/>
    <col min="9740" max="9740" width="24.42578125" style="67" customWidth="1"/>
    <col min="9741" max="9741" width="4.7109375" style="67" customWidth="1"/>
    <col min="9742" max="9743" width="5.140625" style="67" customWidth="1"/>
    <col min="9744" max="9744" width="4.85546875" style="67" customWidth="1"/>
    <col min="9745" max="9746" width="5.140625" style="67" customWidth="1"/>
    <col min="9747" max="9747" width="5.5703125" style="67" customWidth="1"/>
    <col min="9748" max="9748" width="4.85546875" style="67" customWidth="1"/>
    <col min="9749" max="9749" width="5.28515625" style="67" customWidth="1"/>
    <col min="9750" max="9751" width="4.85546875" style="67" customWidth="1"/>
    <col min="9752" max="9752" width="4.5703125" style="67" customWidth="1"/>
    <col min="9753" max="9753" width="5" style="67" customWidth="1"/>
    <col min="9754" max="9754" width="7.5703125" style="67" customWidth="1"/>
    <col min="9755" max="9765" width="7.5703125" style="67"/>
    <col min="9766" max="9767" width="7.5703125" style="67" customWidth="1"/>
    <col min="9768" max="9982" width="7.5703125" style="67"/>
    <col min="9983" max="9983" width="26.85546875" style="67" customWidth="1"/>
    <col min="9984" max="9984" width="5" style="67" customWidth="1"/>
    <col min="9985" max="9985" width="5.140625" style="67" customWidth="1"/>
    <col min="9986" max="9986" width="4.85546875" style="67" customWidth="1"/>
    <col min="9987" max="9987" width="5.42578125" style="67" customWidth="1"/>
    <col min="9988" max="9989" width="5.28515625" style="67" customWidth="1"/>
    <col min="9990" max="9990" width="5.140625" style="67" customWidth="1"/>
    <col min="9991" max="9991" width="5.28515625" style="67" customWidth="1"/>
    <col min="9992" max="9992" width="4.7109375" style="67" customWidth="1"/>
    <col min="9993" max="9993" width="4.85546875" style="67" customWidth="1"/>
    <col min="9994" max="9994" width="5.28515625" style="67" customWidth="1"/>
    <col min="9995" max="9995" width="5.140625" style="67" customWidth="1"/>
    <col min="9996" max="9996" width="24.42578125" style="67" customWidth="1"/>
    <col min="9997" max="9997" width="4.7109375" style="67" customWidth="1"/>
    <col min="9998" max="9999" width="5.140625" style="67" customWidth="1"/>
    <col min="10000" max="10000" width="4.85546875" style="67" customWidth="1"/>
    <col min="10001" max="10002" width="5.140625" style="67" customWidth="1"/>
    <col min="10003" max="10003" width="5.5703125" style="67" customWidth="1"/>
    <col min="10004" max="10004" width="4.85546875" style="67" customWidth="1"/>
    <col min="10005" max="10005" width="5.28515625" style="67" customWidth="1"/>
    <col min="10006" max="10007" width="4.85546875" style="67" customWidth="1"/>
    <col min="10008" max="10008" width="4.5703125" style="67" customWidth="1"/>
    <col min="10009" max="10009" width="5" style="67" customWidth="1"/>
    <col min="10010" max="10010" width="7.5703125" style="67" customWidth="1"/>
    <col min="10011" max="10021" width="7.5703125" style="67"/>
    <col min="10022" max="10023" width="7.5703125" style="67" customWidth="1"/>
    <col min="10024" max="10238" width="7.5703125" style="67"/>
    <col min="10239" max="10239" width="26.85546875" style="67" customWidth="1"/>
    <col min="10240" max="10240" width="5" style="67" customWidth="1"/>
    <col min="10241" max="10241" width="5.140625" style="67" customWidth="1"/>
    <col min="10242" max="10242" width="4.85546875" style="67" customWidth="1"/>
    <col min="10243" max="10243" width="5.42578125" style="67" customWidth="1"/>
    <col min="10244" max="10245" width="5.28515625" style="67" customWidth="1"/>
    <col min="10246" max="10246" width="5.140625" style="67" customWidth="1"/>
    <col min="10247" max="10247" width="5.28515625" style="67" customWidth="1"/>
    <col min="10248" max="10248" width="4.7109375" style="67" customWidth="1"/>
    <col min="10249" max="10249" width="4.85546875" style="67" customWidth="1"/>
    <col min="10250" max="10250" width="5.28515625" style="67" customWidth="1"/>
    <col min="10251" max="10251" width="5.140625" style="67" customWidth="1"/>
    <col min="10252" max="10252" width="24.42578125" style="67" customWidth="1"/>
    <col min="10253" max="10253" width="4.7109375" style="67" customWidth="1"/>
    <col min="10254" max="10255" width="5.140625" style="67" customWidth="1"/>
    <col min="10256" max="10256" width="4.85546875" style="67" customWidth="1"/>
    <col min="10257" max="10258" width="5.140625" style="67" customWidth="1"/>
    <col min="10259" max="10259" width="5.5703125" style="67" customWidth="1"/>
    <col min="10260" max="10260" width="4.85546875" style="67" customWidth="1"/>
    <col min="10261" max="10261" width="5.28515625" style="67" customWidth="1"/>
    <col min="10262" max="10263" width="4.85546875" style="67" customWidth="1"/>
    <col min="10264" max="10264" width="4.5703125" style="67" customWidth="1"/>
    <col min="10265" max="10265" width="5" style="67" customWidth="1"/>
    <col min="10266" max="10266" width="7.5703125" style="67" customWidth="1"/>
    <col min="10267" max="10277" width="7.5703125" style="67"/>
    <col min="10278" max="10279" width="7.5703125" style="67" customWidth="1"/>
    <col min="10280" max="10494" width="7.5703125" style="67"/>
    <col min="10495" max="10495" width="26.85546875" style="67" customWidth="1"/>
    <col min="10496" max="10496" width="5" style="67" customWidth="1"/>
    <col min="10497" max="10497" width="5.140625" style="67" customWidth="1"/>
    <col min="10498" max="10498" width="4.85546875" style="67" customWidth="1"/>
    <col min="10499" max="10499" width="5.42578125" style="67" customWidth="1"/>
    <col min="10500" max="10501" width="5.28515625" style="67" customWidth="1"/>
    <col min="10502" max="10502" width="5.140625" style="67" customWidth="1"/>
    <col min="10503" max="10503" width="5.28515625" style="67" customWidth="1"/>
    <col min="10504" max="10504" width="4.7109375" style="67" customWidth="1"/>
    <col min="10505" max="10505" width="4.85546875" style="67" customWidth="1"/>
    <col min="10506" max="10506" width="5.28515625" style="67" customWidth="1"/>
    <col min="10507" max="10507" width="5.140625" style="67" customWidth="1"/>
    <col min="10508" max="10508" width="24.42578125" style="67" customWidth="1"/>
    <col min="10509" max="10509" width="4.7109375" style="67" customWidth="1"/>
    <col min="10510" max="10511" width="5.140625" style="67" customWidth="1"/>
    <col min="10512" max="10512" width="4.85546875" style="67" customWidth="1"/>
    <col min="10513" max="10514" width="5.140625" style="67" customWidth="1"/>
    <col min="10515" max="10515" width="5.5703125" style="67" customWidth="1"/>
    <col min="10516" max="10516" width="4.85546875" style="67" customWidth="1"/>
    <col min="10517" max="10517" width="5.28515625" style="67" customWidth="1"/>
    <col min="10518" max="10519" width="4.85546875" style="67" customWidth="1"/>
    <col min="10520" max="10520" width="4.5703125" style="67" customWidth="1"/>
    <col min="10521" max="10521" width="5" style="67" customWidth="1"/>
    <col min="10522" max="10522" width="7.5703125" style="67" customWidth="1"/>
    <col min="10523" max="10533" width="7.5703125" style="67"/>
    <col min="10534" max="10535" width="7.5703125" style="67" customWidth="1"/>
    <col min="10536" max="10750" width="7.5703125" style="67"/>
    <col min="10751" max="10751" width="26.85546875" style="67" customWidth="1"/>
    <col min="10752" max="10752" width="5" style="67" customWidth="1"/>
    <col min="10753" max="10753" width="5.140625" style="67" customWidth="1"/>
    <col min="10754" max="10754" width="4.85546875" style="67" customWidth="1"/>
    <col min="10755" max="10755" width="5.42578125" style="67" customWidth="1"/>
    <col min="10756" max="10757" width="5.28515625" style="67" customWidth="1"/>
    <col min="10758" max="10758" width="5.140625" style="67" customWidth="1"/>
    <col min="10759" max="10759" width="5.28515625" style="67" customWidth="1"/>
    <col min="10760" max="10760" width="4.7109375" style="67" customWidth="1"/>
    <col min="10761" max="10761" width="4.85546875" style="67" customWidth="1"/>
    <col min="10762" max="10762" width="5.28515625" style="67" customWidth="1"/>
    <col min="10763" max="10763" width="5.140625" style="67" customWidth="1"/>
    <col min="10764" max="10764" width="24.42578125" style="67" customWidth="1"/>
    <col min="10765" max="10765" width="4.7109375" style="67" customWidth="1"/>
    <col min="10766" max="10767" width="5.140625" style="67" customWidth="1"/>
    <col min="10768" max="10768" width="4.85546875" style="67" customWidth="1"/>
    <col min="10769" max="10770" width="5.140625" style="67" customWidth="1"/>
    <col min="10771" max="10771" width="5.5703125" style="67" customWidth="1"/>
    <col min="10772" max="10772" width="4.85546875" style="67" customWidth="1"/>
    <col min="10773" max="10773" width="5.28515625" style="67" customWidth="1"/>
    <col min="10774" max="10775" width="4.85546875" style="67" customWidth="1"/>
    <col min="10776" max="10776" width="4.5703125" style="67" customWidth="1"/>
    <col min="10777" max="10777" width="5" style="67" customWidth="1"/>
    <col min="10778" max="10778" width="7.5703125" style="67" customWidth="1"/>
    <col min="10779" max="10789" width="7.5703125" style="67"/>
    <col min="10790" max="10791" width="7.5703125" style="67" customWidth="1"/>
    <col min="10792" max="11006" width="7.5703125" style="67"/>
    <col min="11007" max="11007" width="26.85546875" style="67" customWidth="1"/>
    <col min="11008" max="11008" width="5" style="67" customWidth="1"/>
    <col min="11009" max="11009" width="5.140625" style="67" customWidth="1"/>
    <col min="11010" max="11010" width="4.85546875" style="67" customWidth="1"/>
    <col min="11011" max="11011" width="5.42578125" style="67" customWidth="1"/>
    <col min="11012" max="11013" width="5.28515625" style="67" customWidth="1"/>
    <col min="11014" max="11014" width="5.140625" style="67" customWidth="1"/>
    <col min="11015" max="11015" width="5.28515625" style="67" customWidth="1"/>
    <col min="11016" max="11016" width="4.7109375" style="67" customWidth="1"/>
    <col min="11017" max="11017" width="4.85546875" style="67" customWidth="1"/>
    <col min="11018" max="11018" width="5.28515625" style="67" customWidth="1"/>
    <col min="11019" max="11019" width="5.140625" style="67" customWidth="1"/>
    <col min="11020" max="11020" width="24.42578125" style="67" customWidth="1"/>
    <col min="11021" max="11021" width="4.7109375" style="67" customWidth="1"/>
    <col min="11022" max="11023" width="5.140625" style="67" customWidth="1"/>
    <col min="11024" max="11024" width="4.85546875" style="67" customWidth="1"/>
    <col min="11025" max="11026" width="5.140625" style="67" customWidth="1"/>
    <col min="11027" max="11027" width="5.5703125" style="67" customWidth="1"/>
    <col min="11028" max="11028" width="4.85546875" style="67" customWidth="1"/>
    <col min="11029" max="11029" width="5.28515625" style="67" customWidth="1"/>
    <col min="11030" max="11031" width="4.85546875" style="67" customWidth="1"/>
    <col min="11032" max="11032" width="4.5703125" style="67" customWidth="1"/>
    <col min="11033" max="11033" width="5" style="67" customWidth="1"/>
    <col min="11034" max="11034" width="7.5703125" style="67" customWidth="1"/>
    <col min="11035" max="11045" width="7.5703125" style="67"/>
    <col min="11046" max="11047" width="7.5703125" style="67" customWidth="1"/>
    <col min="11048" max="11262" width="7.5703125" style="67"/>
    <col min="11263" max="11263" width="26.85546875" style="67" customWidth="1"/>
    <col min="11264" max="11264" width="5" style="67" customWidth="1"/>
    <col min="11265" max="11265" width="5.140625" style="67" customWidth="1"/>
    <col min="11266" max="11266" width="4.85546875" style="67" customWidth="1"/>
    <col min="11267" max="11267" width="5.42578125" style="67" customWidth="1"/>
    <col min="11268" max="11269" width="5.28515625" style="67" customWidth="1"/>
    <col min="11270" max="11270" width="5.140625" style="67" customWidth="1"/>
    <col min="11271" max="11271" width="5.28515625" style="67" customWidth="1"/>
    <col min="11272" max="11272" width="4.7109375" style="67" customWidth="1"/>
    <col min="11273" max="11273" width="4.85546875" style="67" customWidth="1"/>
    <col min="11274" max="11274" width="5.28515625" style="67" customWidth="1"/>
    <col min="11275" max="11275" width="5.140625" style="67" customWidth="1"/>
    <col min="11276" max="11276" width="24.42578125" style="67" customWidth="1"/>
    <col min="11277" max="11277" width="4.7109375" style="67" customWidth="1"/>
    <col min="11278" max="11279" width="5.140625" style="67" customWidth="1"/>
    <col min="11280" max="11280" width="4.85546875" style="67" customWidth="1"/>
    <col min="11281" max="11282" width="5.140625" style="67" customWidth="1"/>
    <col min="11283" max="11283" width="5.5703125" style="67" customWidth="1"/>
    <col min="11284" max="11284" width="4.85546875" style="67" customWidth="1"/>
    <col min="11285" max="11285" width="5.28515625" style="67" customWidth="1"/>
    <col min="11286" max="11287" width="4.85546875" style="67" customWidth="1"/>
    <col min="11288" max="11288" width="4.5703125" style="67" customWidth="1"/>
    <col min="11289" max="11289" width="5" style="67" customWidth="1"/>
    <col min="11290" max="11290" width="7.5703125" style="67" customWidth="1"/>
    <col min="11291" max="11301" width="7.5703125" style="67"/>
    <col min="11302" max="11303" width="7.5703125" style="67" customWidth="1"/>
    <col min="11304" max="11518" width="7.5703125" style="67"/>
    <col min="11519" max="11519" width="26.85546875" style="67" customWidth="1"/>
    <col min="11520" max="11520" width="5" style="67" customWidth="1"/>
    <col min="11521" max="11521" width="5.140625" style="67" customWidth="1"/>
    <col min="11522" max="11522" width="4.85546875" style="67" customWidth="1"/>
    <col min="11523" max="11523" width="5.42578125" style="67" customWidth="1"/>
    <col min="11524" max="11525" width="5.28515625" style="67" customWidth="1"/>
    <col min="11526" max="11526" width="5.140625" style="67" customWidth="1"/>
    <col min="11527" max="11527" width="5.28515625" style="67" customWidth="1"/>
    <col min="11528" max="11528" width="4.7109375" style="67" customWidth="1"/>
    <col min="11529" max="11529" width="4.85546875" style="67" customWidth="1"/>
    <col min="11530" max="11530" width="5.28515625" style="67" customWidth="1"/>
    <col min="11531" max="11531" width="5.140625" style="67" customWidth="1"/>
    <col min="11532" max="11532" width="24.42578125" style="67" customWidth="1"/>
    <col min="11533" max="11533" width="4.7109375" style="67" customWidth="1"/>
    <col min="11534" max="11535" width="5.140625" style="67" customWidth="1"/>
    <col min="11536" max="11536" width="4.85546875" style="67" customWidth="1"/>
    <col min="11537" max="11538" width="5.140625" style="67" customWidth="1"/>
    <col min="11539" max="11539" width="5.5703125" style="67" customWidth="1"/>
    <col min="11540" max="11540" width="4.85546875" style="67" customWidth="1"/>
    <col min="11541" max="11541" width="5.28515625" style="67" customWidth="1"/>
    <col min="11542" max="11543" width="4.85546875" style="67" customWidth="1"/>
    <col min="11544" max="11544" width="4.5703125" style="67" customWidth="1"/>
    <col min="11545" max="11545" width="5" style="67" customWidth="1"/>
    <col min="11546" max="11546" width="7.5703125" style="67" customWidth="1"/>
    <col min="11547" max="11557" width="7.5703125" style="67"/>
    <col min="11558" max="11559" width="7.5703125" style="67" customWidth="1"/>
    <col min="11560" max="11774" width="7.5703125" style="67"/>
    <col min="11775" max="11775" width="26.85546875" style="67" customWidth="1"/>
    <col min="11776" max="11776" width="5" style="67" customWidth="1"/>
    <col min="11777" max="11777" width="5.140625" style="67" customWidth="1"/>
    <col min="11778" max="11778" width="4.85546875" style="67" customWidth="1"/>
    <col min="11779" max="11779" width="5.42578125" style="67" customWidth="1"/>
    <col min="11780" max="11781" width="5.28515625" style="67" customWidth="1"/>
    <col min="11782" max="11782" width="5.140625" style="67" customWidth="1"/>
    <col min="11783" max="11783" width="5.28515625" style="67" customWidth="1"/>
    <col min="11784" max="11784" width="4.7109375" style="67" customWidth="1"/>
    <col min="11785" max="11785" width="4.85546875" style="67" customWidth="1"/>
    <col min="11786" max="11786" width="5.28515625" style="67" customWidth="1"/>
    <col min="11787" max="11787" width="5.140625" style="67" customWidth="1"/>
    <col min="11788" max="11788" width="24.42578125" style="67" customWidth="1"/>
    <col min="11789" max="11789" width="4.7109375" style="67" customWidth="1"/>
    <col min="11790" max="11791" width="5.140625" style="67" customWidth="1"/>
    <col min="11792" max="11792" width="4.85546875" style="67" customWidth="1"/>
    <col min="11793" max="11794" width="5.140625" style="67" customWidth="1"/>
    <col min="11795" max="11795" width="5.5703125" style="67" customWidth="1"/>
    <col min="11796" max="11796" width="4.85546875" style="67" customWidth="1"/>
    <col min="11797" max="11797" width="5.28515625" style="67" customWidth="1"/>
    <col min="11798" max="11799" width="4.85546875" style="67" customWidth="1"/>
    <col min="11800" max="11800" width="4.5703125" style="67" customWidth="1"/>
    <col min="11801" max="11801" width="5" style="67" customWidth="1"/>
    <col min="11802" max="11802" width="7.5703125" style="67" customWidth="1"/>
    <col min="11803" max="11813" width="7.5703125" style="67"/>
    <col min="11814" max="11815" width="7.5703125" style="67" customWidth="1"/>
    <col min="11816" max="12030" width="7.5703125" style="67"/>
    <col min="12031" max="12031" width="26.85546875" style="67" customWidth="1"/>
    <col min="12032" max="12032" width="5" style="67" customWidth="1"/>
    <col min="12033" max="12033" width="5.140625" style="67" customWidth="1"/>
    <col min="12034" max="12034" width="4.85546875" style="67" customWidth="1"/>
    <col min="12035" max="12035" width="5.42578125" style="67" customWidth="1"/>
    <col min="12036" max="12037" width="5.28515625" style="67" customWidth="1"/>
    <col min="12038" max="12038" width="5.140625" style="67" customWidth="1"/>
    <col min="12039" max="12039" width="5.28515625" style="67" customWidth="1"/>
    <col min="12040" max="12040" width="4.7109375" style="67" customWidth="1"/>
    <col min="12041" max="12041" width="4.85546875" style="67" customWidth="1"/>
    <col min="12042" max="12042" width="5.28515625" style="67" customWidth="1"/>
    <col min="12043" max="12043" width="5.140625" style="67" customWidth="1"/>
    <col min="12044" max="12044" width="24.42578125" style="67" customWidth="1"/>
    <col min="12045" max="12045" width="4.7109375" style="67" customWidth="1"/>
    <col min="12046" max="12047" width="5.140625" style="67" customWidth="1"/>
    <col min="12048" max="12048" width="4.85546875" style="67" customWidth="1"/>
    <col min="12049" max="12050" width="5.140625" style="67" customWidth="1"/>
    <col min="12051" max="12051" width="5.5703125" style="67" customWidth="1"/>
    <col min="12052" max="12052" width="4.85546875" style="67" customWidth="1"/>
    <col min="12053" max="12053" width="5.28515625" style="67" customWidth="1"/>
    <col min="12054" max="12055" width="4.85546875" style="67" customWidth="1"/>
    <col min="12056" max="12056" width="4.5703125" style="67" customWidth="1"/>
    <col min="12057" max="12057" width="5" style="67" customWidth="1"/>
    <col min="12058" max="12058" width="7.5703125" style="67" customWidth="1"/>
    <col min="12059" max="12069" width="7.5703125" style="67"/>
    <col min="12070" max="12071" width="7.5703125" style="67" customWidth="1"/>
    <col min="12072" max="12286" width="7.5703125" style="67"/>
    <col min="12287" max="12287" width="26.85546875" style="67" customWidth="1"/>
    <col min="12288" max="12288" width="5" style="67" customWidth="1"/>
    <col min="12289" max="12289" width="5.140625" style="67" customWidth="1"/>
    <col min="12290" max="12290" width="4.85546875" style="67" customWidth="1"/>
    <col min="12291" max="12291" width="5.42578125" style="67" customWidth="1"/>
    <col min="12292" max="12293" width="5.28515625" style="67" customWidth="1"/>
    <col min="12294" max="12294" width="5.140625" style="67" customWidth="1"/>
    <col min="12295" max="12295" width="5.28515625" style="67" customWidth="1"/>
    <col min="12296" max="12296" width="4.7109375" style="67" customWidth="1"/>
    <col min="12297" max="12297" width="4.85546875" style="67" customWidth="1"/>
    <col min="12298" max="12298" width="5.28515625" style="67" customWidth="1"/>
    <col min="12299" max="12299" width="5.140625" style="67" customWidth="1"/>
    <col min="12300" max="12300" width="24.42578125" style="67" customWidth="1"/>
    <col min="12301" max="12301" width="4.7109375" style="67" customWidth="1"/>
    <col min="12302" max="12303" width="5.140625" style="67" customWidth="1"/>
    <col min="12304" max="12304" width="4.85546875" style="67" customWidth="1"/>
    <col min="12305" max="12306" width="5.140625" style="67" customWidth="1"/>
    <col min="12307" max="12307" width="5.5703125" style="67" customWidth="1"/>
    <col min="12308" max="12308" width="4.85546875" style="67" customWidth="1"/>
    <col min="12309" max="12309" width="5.28515625" style="67" customWidth="1"/>
    <col min="12310" max="12311" width="4.85546875" style="67" customWidth="1"/>
    <col min="12312" max="12312" width="4.5703125" style="67" customWidth="1"/>
    <col min="12313" max="12313" width="5" style="67" customWidth="1"/>
    <col min="12314" max="12314" width="7.5703125" style="67" customWidth="1"/>
    <col min="12315" max="12325" width="7.5703125" style="67"/>
    <col min="12326" max="12327" width="7.5703125" style="67" customWidth="1"/>
    <col min="12328" max="12542" width="7.5703125" style="67"/>
    <col min="12543" max="12543" width="26.85546875" style="67" customWidth="1"/>
    <col min="12544" max="12544" width="5" style="67" customWidth="1"/>
    <col min="12545" max="12545" width="5.140625" style="67" customWidth="1"/>
    <col min="12546" max="12546" width="4.85546875" style="67" customWidth="1"/>
    <col min="12547" max="12547" width="5.42578125" style="67" customWidth="1"/>
    <col min="12548" max="12549" width="5.28515625" style="67" customWidth="1"/>
    <col min="12550" max="12550" width="5.140625" style="67" customWidth="1"/>
    <col min="12551" max="12551" width="5.28515625" style="67" customWidth="1"/>
    <col min="12552" max="12552" width="4.7109375" style="67" customWidth="1"/>
    <col min="12553" max="12553" width="4.85546875" style="67" customWidth="1"/>
    <col min="12554" max="12554" width="5.28515625" style="67" customWidth="1"/>
    <col min="12555" max="12555" width="5.140625" style="67" customWidth="1"/>
    <col min="12556" max="12556" width="24.42578125" style="67" customWidth="1"/>
    <col min="12557" max="12557" width="4.7109375" style="67" customWidth="1"/>
    <col min="12558" max="12559" width="5.140625" style="67" customWidth="1"/>
    <col min="12560" max="12560" width="4.85546875" style="67" customWidth="1"/>
    <col min="12561" max="12562" width="5.140625" style="67" customWidth="1"/>
    <col min="12563" max="12563" width="5.5703125" style="67" customWidth="1"/>
    <col min="12564" max="12564" width="4.85546875" style="67" customWidth="1"/>
    <col min="12565" max="12565" width="5.28515625" style="67" customWidth="1"/>
    <col min="12566" max="12567" width="4.85546875" style="67" customWidth="1"/>
    <col min="12568" max="12568" width="4.5703125" style="67" customWidth="1"/>
    <col min="12569" max="12569" width="5" style="67" customWidth="1"/>
    <col min="12570" max="12570" width="7.5703125" style="67" customWidth="1"/>
    <col min="12571" max="12581" width="7.5703125" style="67"/>
    <col min="12582" max="12583" width="7.5703125" style="67" customWidth="1"/>
    <col min="12584" max="12798" width="7.5703125" style="67"/>
    <col min="12799" max="12799" width="26.85546875" style="67" customWidth="1"/>
    <col min="12800" max="12800" width="5" style="67" customWidth="1"/>
    <col min="12801" max="12801" width="5.140625" style="67" customWidth="1"/>
    <col min="12802" max="12802" width="4.85546875" style="67" customWidth="1"/>
    <col min="12803" max="12803" width="5.42578125" style="67" customWidth="1"/>
    <col min="12804" max="12805" width="5.28515625" style="67" customWidth="1"/>
    <col min="12806" max="12806" width="5.140625" style="67" customWidth="1"/>
    <col min="12807" max="12807" width="5.28515625" style="67" customWidth="1"/>
    <col min="12808" max="12808" width="4.7109375" style="67" customWidth="1"/>
    <col min="12809" max="12809" width="4.85546875" style="67" customWidth="1"/>
    <col min="12810" max="12810" width="5.28515625" style="67" customWidth="1"/>
    <col min="12811" max="12811" width="5.140625" style="67" customWidth="1"/>
    <col min="12812" max="12812" width="24.42578125" style="67" customWidth="1"/>
    <col min="12813" max="12813" width="4.7109375" style="67" customWidth="1"/>
    <col min="12814" max="12815" width="5.140625" style="67" customWidth="1"/>
    <col min="12816" max="12816" width="4.85546875" style="67" customWidth="1"/>
    <col min="12817" max="12818" width="5.140625" style="67" customWidth="1"/>
    <col min="12819" max="12819" width="5.5703125" style="67" customWidth="1"/>
    <col min="12820" max="12820" width="4.85546875" style="67" customWidth="1"/>
    <col min="12821" max="12821" width="5.28515625" style="67" customWidth="1"/>
    <col min="12822" max="12823" width="4.85546875" style="67" customWidth="1"/>
    <col min="12824" max="12824" width="4.5703125" style="67" customWidth="1"/>
    <col min="12825" max="12825" width="5" style="67" customWidth="1"/>
    <col min="12826" max="12826" width="7.5703125" style="67" customWidth="1"/>
    <col min="12827" max="12837" width="7.5703125" style="67"/>
    <col min="12838" max="12839" width="7.5703125" style="67" customWidth="1"/>
    <col min="12840" max="13054" width="7.5703125" style="67"/>
    <col min="13055" max="13055" width="26.85546875" style="67" customWidth="1"/>
    <col min="13056" max="13056" width="5" style="67" customWidth="1"/>
    <col min="13057" max="13057" width="5.140625" style="67" customWidth="1"/>
    <col min="13058" max="13058" width="4.85546875" style="67" customWidth="1"/>
    <col min="13059" max="13059" width="5.42578125" style="67" customWidth="1"/>
    <col min="13060" max="13061" width="5.28515625" style="67" customWidth="1"/>
    <col min="13062" max="13062" width="5.140625" style="67" customWidth="1"/>
    <col min="13063" max="13063" width="5.28515625" style="67" customWidth="1"/>
    <col min="13064" max="13064" width="4.7109375" style="67" customWidth="1"/>
    <col min="13065" max="13065" width="4.85546875" style="67" customWidth="1"/>
    <col min="13066" max="13066" width="5.28515625" style="67" customWidth="1"/>
    <col min="13067" max="13067" width="5.140625" style="67" customWidth="1"/>
    <col min="13068" max="13068" width="24.42578125" style="67" customWidth="1"/>
    <col min="13069" max="13069" width="4.7109375" style="67" customWidth="1"/>
    <col min="13070" max="13071" width="5.140625" style="67" customWidth="1"/>
    <col min="13072" max="13072" width="4.85546875" style="67" customWidth="1"/>
    <col min="13073" max="13074" width="5.140625" style="67" customWidth="1"/>
    <col min="13075" max="13075" width="5.5703125" style="67" customWidth="1"/>
    <col min="13076" max="13076" width="4.85546875" style="67" customWidth="1"/>
    <col min="13077" max="13077" width="5.28515625" style="67" customWidth="1"/>
    <col min="13078" max="13079" width="4.85546875" style="67" customWidth="1"/>
    <col min="13080" max="13080" width="4.5703125" style="67" customWidth="1"/>
    <col min="13081" max="13081" width="5" style="67" customWidth="1"/>
    <col min="13082" max="13082" width="7.5703125" style="67" customWidth="1"/>
    <col min="13083" max="13093" width="7.5703125" style="67"/>
    <col min="13094" max="13095" width="7.5703125" style="67" customWidth="1"/>
    <col min="13096" max="13310" width="7.5703125" style="67"/>
    <col min="13311" max="13311" width="26.85546875" style="67" customWidth="1"/>
    <col min="13312" max="13312" width="5" style="67" customWidth="1"/>
    <col min="13313" max="13313" width="5.140625" style="67" customWidth="1"/>
    <col min="13314" max="13314" width="4.85546875" style="67" customWidth="1"/>
    <col min="13315" max="13315" width="5.42578125" style="67" customWidth="1"/>
    <col min="13316" max="13317" width="5.28515625" style="67" customWidth="1"/>
    <col min="13318" max="13318" width="5.140625" style="67" customWidth="1"/>
    <col min="13319" max="13319" width="5.28515625" style="67" customWidth="1"/>
    <col min="13320" max="13320" width="4.7109375" style="67" customWidth="1"/>
    <col min="13321" max="13321" width="4.85546875" style="67" customWidth="1"/>
    <col min="13322" max="13322" width="5.28515625" style="67" customWidth="1"/>
    <col min="13323" max="13323" width="5.140625" style="67" customWidth="1"/>
    <col min="13324" max="13324" width="24.42578125" style="67" customWidth="1"/>
    <col min="13325" max="13325" width="4.7109375" style="67" customWidth="1"/>
    <col min="13326" max="13327" width="5.140625" style="67" customWidth="1"/>
    <col min="13328" max="13328" width="4.85546875" style="67" customWidth="1"/>
    <col min="13329" max="13330" width="5.140625" style="67" customWidth="1"/>
    <col min="13331" max="13331" width="5.5703125" style="67" customWidth="1"/>
    <col min="13332" max="13332" width="4.85546875" style="67" customWidth="1"/>
    <col min="13333" max="13333" width="5.28515625" style="67" customWidth="1"/>
    <col min="13334" max="13335" width="4.85546875" style="67" customWidth="1"/>
    <col min="13336" max="13336" width="4.5703125" style="67" customWidth="1"/>
    <col min="13337" max="13337" width="5" style="67" customWidth="1"/>
    <col min="13338" max="13338" width="7.5703125" style="67" customWidth="1"/>
    <col min="13339" max="13349" width="7.5703125" style="67"/>
    <col min="13350" max="13351" width="7.5703125" style="67" customWidth="1"/>
    <col min="13352" max="13566" width="7.5703125" style="67"/>
    <col min="13567" max="13567" width="26.85546875" style="67" customWidth="1"/>
    <col min="13568" max="13568" width="5" style="67" customWidth="1"/>
    <col min="13569" max="13569" width="5.140625" style="67" customWidth="1"/>
    <col min="13570" max="13570" width="4.85546875" style="67" customWidth="1"/>
    <col min="13571" max="13571" width="5.42578125" style="67" customWidth="1"/>
    <col min="13572" max="13573" width="5.28515625" style="67" customWidth="1"/>
    <col min="13574" max="13574" width="5.140625" style="67" customWidth="1"/>
    <col min="13575" max="13575" width="5.28515625" style="67" customWidth="1"/>
    <col min="13576" max="13576" width="4.7109375" style="67" customWidth="1"/>
    <col min="13577" max="13577" width="4.85546875" style="67" customWidth="1"/>
    <col min="13578" max="13578" width="5.28515625" style="67" customWidth="1"/>
    <col min="13579" max="13579" width="5.140625" style="67" customWidth="1"/>
    <col min="13580" max="13580" width="24.42578125" style="67" customWidth="1"/>
    <col min="13581" max="13581" width="4.7109375" style="67" customWidth="1"/>
    <col min="13582" max="13583" width="5.140625" style="67" customWidth="1"/>
    <col min="13584" max="13584" width="4.85546875" style="67" customWidth="1"/>
    <col min="13585" max="13586" width="5.140625" style="67" customWidth="1"/>
    <col min="13587" max="13587" width="5.5703125" style="67" customWidth="1"/>
    <col min="13588" max="13588" width="4.85546875" style="67" customWidth="1"/>
    <col min="13589" max="13589" width="5.28515625" style="67" customWidth="1"/>
    <col min="13590" max="13591" width="4.85546875" style="67" customWidth="1"/>
    <col min="13592" max="13592" width="4.5703125" style="67" customWidth="1"/>
    <col min="13593" max="13593" width="5" style="67" customWidth="1"/>
    <col min="13594" max="13594" width="7.5703125" style="67" customWidth="1"/>
    <col min="13595" max="13605" width="7.5703125" style="67"/>
    <col min="13606" max="13607" width="7.5703125" style="67" customWidth="1"/>
    <col min="13608" max="13822" width="7.5703125" style="67"/>
    <col min="13823" max="13823" width="26.85546875" style="67" customWidth="1"/>
    <col min="13824" max="13824" width="5" style="67" customWidth="1"/>
    <col min="13825" max="13825" width="5.140625" style="67" customWidth="1"/>
    <col min="13826" max="13826" width="4.85546875" style="67" customWidth="1"/>
    <col min="13827" max="13827" width="5.42578125" style="67" customWidth="1"/>
    <col min="13828" max="13829" width="5.28515625" style="67" customWidth="1"/>
    <col min="13830" max="13830" width="5.140625" style="67" customWidth="1"/>
    <col min="13831" max="13831" width="5.28515625" style="67" customWidth="1"/>
    <col min="13832" max="13832" width="4.7109375" style="67" customWidth="1"/>
    <col min="13833" max="13833" width="4.85546875" style="67" customWidth="1"/>
    <col min="13834" max="13834" width="5.28515625" style="67" customWidth="1"/>
    <col min="13835" max="13835" width="5.140625" style="67" customWidth="1"/>
    <col min="13836" max="13836" width="24.42578125" style="67" customWidth="1"/>
    <col min="13837" max="13837" width="4.7109375" style="67" customWidth="1"/>
    <col min="13838" max="13839" width="5.140625" style="67" customWidth="1"/>
    <col min="13840" max="13840" width="4.85546875" style="67" customWidth="1"/>
    <col min="13841" max="13842" width="5.140625" style="67" customWidth="1"/>
    <col min="13843" max="13843" width="5.5703125" style="67" customWidth="1"/>
    <col min="13844" max="13844" width="4.85546875" style="67" customWidth="1"/>
    <col min="13845" max="13845" width="5.28515625" style="67" customWidth="1"/>
    <col min="13846" max="13847" width="4.85546875" style="67" customWidth="1"/>
    <col min="13848" max="13848" width="4.5703125" style="67" customWidth="1"/>
    <col min="13849" max="13849" width="5" style="67" customWidth="1"/>
    <col min="13850" max="13850" width="7.5703125" style="67" customWidth="1"/>
    <col min="13851" max="13861" width="7.5703125" style="67"/>
    <col min="13862" max="13863" width="7.5703125" style="67" customWidth="1"/>
    <col min="13864" max="14078" width="7.5703125" style="67"/>
    <col min="14079" max="14079" width="26.85546875" style="67" customWidth="1"/>
    <col min="14080" max="14080" width="5" style="67" customWidth="1"/>
    <col min="14081" max="14081" width="5.140625" style="67" customWidth="1"/>
    <col min="14082" max="14082" width="4.85546875" style="67" customWidth="1"/>
    <col min="14083" max="14083" width="5.42578125" style="67" customWidth="1"/>
    <col min="14084" max="14085" width="5.28515625" style="67" customWidth="1"/>
    <col min="14086" max="14086" width="5.140625" style="67" customWidth="1"/>
    <col min="14087" max="14087" width="5.28515625" style="67" customWidth="1"/>
    <col min="14088" max="14088" width="4.7109375" style="67" customWidth="1"/>
    <col min="14089" max="14089" width="4.85546875" style="67" customWidth="1"/>
    <col min="14090" max="14090" width="5.28515625" style="67" customWidth="1"/>
    <col min="14091" max="14091" width="5.140625" style="67" customWidth="1"/>
    <col min="14092" max="14092" width="24.42578125" style="67" customWidth="1"/>
    <col min="14093" max="14093" width="4.7109375" style="67" customWidth="1"/>
    <col min="14094" max="14095" width="5.140625" style="67" customWidth="1"/>
    <col min="14096" max="14096" width="4.85546875" style="67" customWidth="1"/>
    <col min="14097" max="14098" width="5.140625" style="67" customWidth="1"/>
    <col min="14099" max="14099" width="5.5703125" style="67" customWidth="1"/>
    <col min="14100" max="14100" width="4.85546875" style="67" customWidth="1"/>
    <col min="14101" max="14101" width="5.28515625" style="67" customWidth="1"/>
    <col min="14102" max="14103" width="4.85546875" style="67" customWidth="1"/>
    <col min="14104" max="14104" width="4.5703125" style="67" customWidth="1"/>
    <col min="14105" max="14105" width="5" style="67" customWidth="1"/>
    <col min="14106" max="14106" width="7.5703125" style="67" customWidth="1"/>
    <col min="14107" max="14117" width="7.5703125" style="67"/>
    <col min="14118" max="14119" width="7.5703125" style="67" customWidth="1"/>
    <col min="14120" max="14334" width="7.5703125" style="67"/>
    <col min="14335" max="14335" width="26.85546875" style="67" customWidth="1"/>
    <col min="14336" max="14336" width="5" style="67" customWidth="1"/>
    <col min="14337" max="14337" width="5.140625" style="67" customWidth="1"/>
    <col min="14338" max="14338" width="4.85546875" style="67" customWidth="1"/>
    <col min="14339" max="14339" width="5.42578125" style="67" customWidth="1"/>
    <col min="14340" max="14341" width="5.28515625" style="67" customWidth="1"/>
    <col min="14342" max="14342" width="5.140625" style="67" customWidth="1"/>
    <col min="14343" max="14343" width="5.28515625" style="67" customWidth="1"/>
    <col min="14344" max="14344" width="4.7109375" style="67" customWidth="1"/>
    <col min="14345" max="14345" width="4.85546875" style="67" customWidth="1"/>
    <col min="14346" max="14346" width="5.28515625" style="67" customWidth="1"/>
    <col min="14347" max="14347" width="5.140625" style="67" customWidth="1"/>
    <col min="14348" max="14348" width="24.42578125" style="67" customWidth="1"/>
    <col min="14349" max="14349" width="4.7109375" style="67" customWidth="1"/>
    <col min="14350" max="14351" width="5.140625" style="67" customWidth="1"/>
    <col min="14352" max="14352" width="4.85546875" style="67" customWidth="1"/>
    <col min="14353" max="14354" width="5.140625" style="67" customWidth="1"/>
    <col min="14355" max="14355" width="5.5703125" style="67" customWidth="1"/>
    <col min="14356" max="14356" width="4.85546875" style="67" customWidth="1"/>
    <col min="14357" max="14357" width="5.28515625" style="67" customWidth="1"/>
    <col min="14358" max="14359" width="4.85546875" style="67" customWidth="1"/>
    <col min="14360" max="14360" width="4.5703125" style="67" customWidth="1"/>
    <col min="14361" max="14361" width="5" style="67" customWidth="1"/>
    <col min="14362" max="14362" width="7.5703125" style="67" customWidth="1"/>
    <col min="14363" max="14373" width="7.5703125" style="67"/>
    <col min="14374" max="14375" width="7.5703125" style="67" customWidth="1"/>
    <col min="14376" max="14590" width="7.5703125" style="67"/>
    <col min="14591" max="14591" width="26.85546875" style="67" customWidth="1"/>
    <col min="14592" max="14592" width="5" style="67" customWidth="1"/>
    <col min="14593" max="14593" width="5.140625" style="67" customWidth="1"/>
    <col min="14594" max="14594" width="4.85546875" style="67" customWidth="1"/>
    <col min="14595" max="14595" width="5.42578125" style="67" customWidth="1"/>
    <col min="14596" max="14597" width="5.28515625" style="67" customWidth="1"/>
    <col min="14598" max="14598" width="5.140625" style="67" customWidth="1"/>
    <col min="14599" max="14599" width="5.28515625" style="67" customWidth="1"/>
    <col min="14600" max="14600" width="4.7109375" style="67" customWidth="1"/>
    <col min="14601" max="14601" width="4.85546875" style="67" customWidth="1"/>
    <col min="14602" max="14602" width="5.28515625" style="67" customWidth="1"/>
    <col min="14603" max="14603" width="5.140625" style="67" customWidth="1"/>
    <col min="14604" max="14604" width="24.42578125" style="67" customWidth="1"/>
    <col min="14605" max="14605" width="4.7109375" style="67" customWidth="1"/>
    <col min="14606" max="14607" width="5.140625" style="67" customWidth="1"/>
    <col min="14608" max="14608" width="4.85546875" style="67" customWidth="1"/>
    <col min="14609" max="14610" width="5.140625" style="67" customWidth="1"/>
    <col min="14611" max="14611" width="5.5703125" style="67" customWidth="1"/>
    <col min="14612" max="14612" width="4.85546875" style="67" customWidth="1"/>
    <col min="14613" max="14613" width="5.28515625" style="67" customWidth="1"/>
    <col min="14614" max="14615" width="4.85546875" style="67" customWidth="1"/>
    <col min="14616" max="14616" width="4.5703125" style="67" customWidth="1"/>
    <col min="14617" max="14617" width="5" style="67" customWidth="1"/>
    <col min="14618" max="14618" width="7.5703125" style="67" customWidth="1"/>
    <col min="14619" max="14629" width="7.5703125" style="67"/>
    <col min="14630" max="14631" width="7.5703125" style="67" customWidth="1"/>
    <col min="14632" max="14846" width="7.5703125" style="67"/>
    <col min="14847" max="14847" width="26.85546875" style="67" customWidth="1"/>
    <col min="14848" max="14848" width="5" style="67" customWidth="1"/>
    <col min="14849" max="14849" width="5.140625" style="67" customWidth="1"/>
    <col min="14850" max="14850" width="4.85546875" style="67" customWidth="1"/>
    <col min="14851" max="14851" width="5.42578125" style="67" customWidth="1"/>
    <col min="14852" max="14853" width="5.28515625" style="67" customWidth="1"/>
    <col min="14854" max="14854" width="5.140625" style="67" customWidth="1"/>
    <col min="14855" max="14855" width="5.28515625" style="67" customWidth="1"/>
    <col min="14856" max="14856" width="4.7109375" style="67" customWidth="1"/>
    <col min="14857" max="14857" width="4.85546875" style="67" customWidth="1"/>
    <col min="14858" max="14858" width="5.28515625" style="67" customWidth="1"/>
    <col min="14859" max="14859" width="5.140625" style="67" customWidth="1"/>
    <col min="14860" max="14860" width="24.42578125" style="67" customWidth="1"/>
    <col min="14861" max="14861" width="4.7109375" style="67" customWidth="1"/>
    <col min="14862" max="14863" width="5.140625" style="67" customWidth="1"/>
    <col min="14864" max="14864" width="4.85546875" style="67" customWidth="1"/>
    <col min="14865" max="14866" width="5.140625" style="67" customWidth="1"/>
    <col min="14867" max="14867" width="5.5703125" style="67" customWidth="1"/>
    <col min="14868" max="14868" width="4.85546875" style="67" customWidth="1"/>
    <col min="14869" max="14869" width="5.28515625" style="67" customWidth="1"/>
    <col min="14870" max="14871" width="4.85546875" style="67" customWidth="1"/>
    <col min="14872" max="14872" width="4.5703125" style="67" customWidth="1"/>
    <col min="14873" max="14873" width="5" style="67" customWidth="1"/>
    <col min="14874" max="14874" width="7.5703125" style="67" customWidth="1"/>
    <col min="14875" max="14885" width="7.5703125" style="67"/>
    <col min="14886" max="14887" width="7.5703125" style="67" customWidth="1"/>
    <col min="14888" max="15102" width="7.5703125" style="67"/>
    <col min="15103" max="15103" width="26.85546875" style="67" customWidth="1"/>
    <col min="15104" max="15104" width="5" style="67" customWidth="1"/>
    <col min="15105" max="15105" width="5.140625" style="67" customWidth="1"/>
    <col min="15106" max="15106" width="4.85546875" style="67" customWidth="1"/>
    <col min="15107" max="15107" width="5.42578125" style="67" customWidth="1"/>
    <col min="15108" max="15109" width="5.28515625" style="67" customWidth="1"/>
    <col min="15110" max="15110" width="5.140625" style="67" customWidth="1"/>
    <col min="15111" max="15111" width="5.28515625" style="67" customWidth="1"/>
    <col min="15112" max="15112" width="4.7109375" style="67" customWidth="1"/>
    <col min="15113" max="15113" width="4.85546875" style="67" customWidth="1"/>
    <col min="15114" max="15114" width="5.28515625" style="67" customWidth="1"/>
    <col min="15115" max="15115" width="5.140625" style="67" customWidth="1"/>
    <col min="15116" max="15116" width="24.42578125" style="67" customWidth="1"/>
    <col min="15117" max="15117" width="4.7109375" style="67" customWidth="1"/>
    <col min="15118" max="15119" width="5.140625" style="67" customWidth="1"/>
    <col min="15120" max="15120" width="4.85546875" style="67" customWidth="1"/>
    <col min="15121" max="15122" width="5.140625" style="67" customWidth="1"/>
    <col min="15123" max="15123" width="5.5703125" style="67" customWidth="1"/>
    <col min="15124" max="15124" width="4.85546875" style="67" customWidth="1"/>
    <col min="15125" max="15125" width="5.28515625" style="67" customWidth="1"/>
    <col min="15126" max="15127" width="4.85546875" style="67" customWidth="1"/>
    <col min="15128" max="15128" width="4.5703125" style="67" customWidth="1"/>
    <col min="15129" max="15129" width="5" style="67" customWidth="1"/>
    <col min="15130" max="15130" width="7.5703125" style="67" customWidth="1"/>
    <col min="15131" max="15141" width="7.5703125" style="67"/>
    <col min="15142" max="15143" width="7.5703125" style="67" customWidth="1"/>
    <col min="15144" max="15358" width="7.5703125" style="67"/>
    <col min="15359" max="15359" width="26.85546875" style="67" customWidth="1"/>
    <col min="15360" max="15360" width="5" style="67" customWidth="1"/>
    <col min="15361" max="15361" width="5.140625" style="67" customWidth="1"/>
    <col min="15362" max="15362" width="4.85546875" style="67" customWidth="1"/>
    <col min="15363" max="15363" width="5.42578125" style="67" customWidth="1"/>
    <col min="15364" max="15365" width="5.28515625" style="67" customWidth="1"/>
    <col min="15366" max="15366" width="5.140625" style="67" customWidth="1"/>
    <col min="15367" max="15367" width="5.28515625" style="67" customWidth="1"/>
    <col min="15368" max="15368" width="4.7109375" style="67" customWidth="1"/>
    <col min="15369" max="15369" width="4.85546875" style="67" customWidth="1"/>
    <col min="15370" max="15370" width="5.28515625" style="67" customWidth="1"/>
    <col min="15371" max="15371" width="5.140625" style="67" customWidth="1"/>
    <col min="15372" max="15372" width="24.42578125" style="67" customWidth="1"/>
    <col min="15373" max="15373" width="4.7109375" style="67" customWidth="1"/>
    <col min="15374" max="15375" width="5.140625" style="67" customWidth="1"/>
    <col min="15376" max="15376" width="4.85546875" style="67" customWidth="1"/>
    <col min="15377" max="15378" width="5.140625" style="67" customWidth="1"/>
    <col min="15379" max="15379" width="5.5703125" style="67" customWidth="1"/>
    <col min="15380" max="15380" width="4.85546875" style="67" customWidth="1"/>
    <col min="15381" max="15381" width="5.28515625" style="67" customWidth="1"/>
    <col min="15382" max="15383" width="4.85546875" style="67" customWidth="1"/>
    <col min="15384" max="15384" width="4.5703125" style="67" customWidth="1"/>
    <col min="15385" max="15385" width="5" style="67" customWidth="1"/>
    <col min="15386" max="15386" width="7.5703125" style="67" customWidth="1"/>
    <col min="15387" max="15397" width="7.5703125" style="67"/>
    <col min="15398" max="15399" width="7.5703125" style="67" customWidth="1"/>
    <col min="15400" max="15614" width="7.5703125" style="67"/>
    <col min="15615" max="15615" width="26.85546875" style="67" customWidth="1"/>
    <col min="15616" max="15616" width="5" style="67" customWidth="1"/>
    <col min="15617" max="15617" width="5.140625" style="67" customWidth="1"/>
    <col min="15618" max="15618" width="4.85546875" style="67" customWidth="1"/>
    <col min="15619" max="15619" width="5.42578125" style="67" customWidth="1"/>
    <col min="15620" max="15621" width="5.28515625" style="67" customWidth="1"/>
    <col min="15622" max="15622" width="5.140625" style="67" customWidth="1"/>
    <col min="15623" max="15623" width="5.28515625" style="67" customWidth="1"/>
    <col min="15624" max="15624" width="4.7109375" style="67" customWidth="1"/>
    <col min="15625" max="15625" width="4.85546875" style="67" customWidth="1"/>
    <col min="15626" max="15626" width="5.28515625" style="67" customWidth="1"/>
    <col min="15627" max="15627" width="5.140625" style="67" customWidth="1"/>
    <col min="15628" max="15628" width="24.42578125" style="67" customWidth="1"/>
    <col min="15629" max="15629" width="4.7109375" style="67" customWidth="1"/>
    <col min="15630" max="15631" width="5.140625" style="67" customWidth="1"/>
    <col min="15632" max="15632" width="4.85546875" style="67" customWidth="1"/>
    <col min="15633" max="15634" width="5.140625" style="67" customWidth="1"/>
    <col min="15635" max="15635" width="5.5703125" style="67" customWidth="1"/>
    <col min="15636" max="15636" width="4.85546875" style="67" customWidth="1"/>
    <col min="15637" max="15637" width="5.28515625" style="67" customWidth="1"/>
    <col min="15638" max="15639" width="4.85546875" style="67" customWidth="1"/>
    <col min="15640" max="15640" width="4.5703125" style="67" customWidth="1"/>
    <col min="15641" max="15641" width="5" style="67" customWidth="1"/>
    <col min="15642" max="15642" width="7.5703125" style="67" customWidth="1"/>
    <col min="15643" max="15653" width="7.5703125" style="67"/>
    <col min="15654" max="15655" width="7.5703125" style="67" customWidth="1"/>
    <col min="15656" max="15870" width="7.5703125" style="67"/>
    <col min="15871" max="15871" width="26.85546875" style="67" customWidth="1"/>
    <col min="15872" max="15872" width="5" style="67" customWidth="1"/>
    <col min="15873" max="15873" width="5.140625" style="67" customWidth="1"/>
    <col min="15874" max="15874" width="4.85546875" style="67" customWidth="1"/>
    <col min="15875" max="15875" width="5.42578125" style="67" customWidth="1"/>
    <col min="15876" max="15877" width="5.28515625" style="67" customWidth="1"/>
    <col min="15878" max="15878" width="5.140625" style="67" customWidth="1"/>
    <col min="15879" max="15879" width="5.28515625" style="67" customWidth="1"/>
    <col min="15880" max="15880" width="4.7109375" style="67" customWidth="1"/>
    <col min="15881" max="15881" width="4.85546875" style="67" customWidth="1"/>
    <col min="15882" max="15882" width="5.28515625" style="67" customWidth="1"/>
    <col min="15883" max="15883" width="5.140625" style="67" customWidth="1"/>
    <col min="15884" max="15884" width="24.42578125" style="67" customWidth="1"/>
    <col min="15885" max="15885" width="4.7109375" style="67" customWidth="1"/>
    <col min="15886" max="15887" width="5.140625" style="67" customWidth="1"/>
    <col min="15888" max="15888" width="4.85546875" style="67" customWidth="1"/>
    <col min="15889" max="15890" width="5.140625" style="67" customWidth="1"/>
    <col min="15891" max="15891" width="5.5703125" style="67" customWidth="1"/>
    <col min="15892" max="15892" width="4.85546875" style="67" customWidth="1"/>
    <col min="15893" max="15893" width="5.28515625" style="67" customWidth="1"/>
    <col min="15894" max="15895" width="4.85546875" style="67" customWidth="1"/>
    <col min="15896" max="15896" width="4.5703125" style="67" customWidth="1"/>
    <col min="15897" max="15897" width="5" style="67" customWidth="1"/>
    <col min="15898" max="15898" width="7.5703125" style="67" customWidth="1"/>
    <col min="15899" max="15909" width="7.5703125" style="67"/>
    <col min="15910" max="15911" width="7.5703125" style="67" customWidth="1"/>
    <col min="15912" max="16126" width="7.5703125" style="67"/>
    <col min="16127" max="16127" width="26.85546875" style="67" customWidth="1"/>
    <col min="16128" max="16128" width="5" style="67" customWidth="1"/>
    <col min="16129" max="16129" width="5.140625" style="67" customWidth="1"/>
    <col min="16130" max="16130" width="4.85546875" style="67" customWidth="1"/>
    <col min="16131" max="16131" width="5.42578125" style="67" customWidth="1"/>
    <col min="16132" max="16133" width="5.28515625" style="67" customWidth="1"/>
    <col min="16134" max="16134" width="5.140625" style="67" customWidth="1"/>
    <col min="16135" max="16135" width="5.28515625" style="67" customWidth="1"/>
    <col min="16136" max="16136" width="4.7109375" style="67" customWidth="1"/>
    <col min="16137" max="16137" width="4.85546875" style="67" customWidth="1"/>
    <col min="16138" max="16138" width="5.28515625" style="67" customWidth="1"/>
    <col min="16139" max="16139" width="5.140625" style="67" customWidth="1"/>
    <col min="16140" max="16140" width="24.42578125" style="67" customWidth="1"/>
    <col min="16141" max="16141" width="4.7109375" style="67" customWidth="1"/>
    <col min="16142" max="16143" width="5.140625" style="67" customWidth="1"/>
    <col min="16144" max="16144" width="4.85546875" style="67" customWidth="1"/>
    <col min="16145" max="16146" width="5.140625" style="67" customWidth="1"/>
    <col min="16147" max="16147" width="5.5703125" style="67" customWidth="1"/>
    <col min="16148" max="16148" width="4.85546875" style="67" customWidth="1"/>
    <col min="16149" max="16149" width="5.28515625" style="67" customWidth="1"/>
    <col min="16150" max="16151" width="4.85546875" style="67" customWidth="1"/>
    <col min="16152" max="16152" width="4.5703125" style="67" customWidth="1"/>
    <col min="16153" max="16153" width="5" style="67" customWidth="1"/>
    <col min="16154" max="16154" width="7.5703125" style="67" customWidth="1"/>
    <col min="16155" max="16165" width="7.5703125" style="67"/>
    <col min="16166" max="16167" width="7.5703125" style="67" customWidth="1"/>
    <col min="16168" max="16384" width="7.5703125" style="67"/>
  </cols>
  <sheetData>
    <row r="1" spans="1:25" ht="16.5" thickTop="1" thickBot="1">
      <c r="A1" s="301" t="s">
        <v>284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3"/>
      <c r="N1" s="302"/>
      <c r="O1" s="302"/>
      <c r="P1" s="302"/>
      <c r="Q1" s="302"/>
      <c r="R1" s="302"/>
      <c r="S1" s="302"/>
      <c r="T1" s="302"/>
      <c r="U1" s="302"/>
      <c r="V1" s="302"/>
      <c r="W1" s="302"/>
      <c r="X1" s="302"/>
      <c r="Y1" s="303"/>
    </row>
    <row r="2" spans="1:25" ht="61.5" customHeight="1" thickTop="1" thickBot="1">
      <c r="A2" s="94" t="s">
        <v>230</v>
      </c>
      <c r="B2" s="95" t="s">
        <v>243</v>
      </c>
      <c r="C2" s="95" t="s">
        <v>244</v>
      </c>
      <c r="D2" s="95" t="s">
        <v>245</v>
      </c>
      <c r="E2" s="95" t="s">
        <v>246</v>
      </c>
      <c r="F2" s="95" t="s">
        <v>247</v>
      </c>
      <c r="G2" s="95" t="s">
        <v>248</v>
      </c>
      <c r="H2" s="95" t="s">
        <v>249</v>
      </c>
      <c r="I2" s="95" t="s">
        <v>250</v>
      </c>
      <c r="J2" s="95" t="s">
        <v>251</v>
      </c>
      <c r="K2" s="95" t="s">
        <v>252</v>
      </c>
      <c r="L2" s="95" t="s">
        <v>253</v>
      </c>
      <c r="M2" s="95" t="s">
        <v>254</v>
      </c>
      <c r="N2" s="95" t="s">
        <v>255</v>
      </c>
      <c r="O2" s="95" t="s">
        <v>256</v>
      </c>
      <c r="P2" s="95" t="s">
        <v>257</v>
      </c>
      <c r="Q2" s="95" t="s">
        <v>258</v>
      </c>
      <c r="R2" s="95" t="s">
        <v>259</v>
      </c>
      <c r="S2" s="154" t="s">
        <v>260</v>
      </c>
      <c r="T2" s="95" t="s">
        <v>261</v>
      </c>
      <c r="U2" s="95" t="s">
        <v>231</v>
      </c>
      <c r="V2" s="95" t="s">
        <v>262</v>
      </c>
      <c r="W2" s="95" t="s">
        <v>232</v>
      </c>
      <c r="X2" s="95" t="s">
        <v>233</v>
      </c>
      <c r="Y2" s="95" t="s">
        <v>283</v>
      </c>
    </row>
    <row r="3" spans="1:25" ht="21.75" customHeight="1" thickTop="1" thickBot="1">
      <c r="A3" s="96" t="s">
        <v>121</v>
      </c>
      <c r="B3" s="69">
        <f>'مرکز 1'!G102</f>
        <v>0</v>
      </c>
      <c r="C3" s="69">
        <f>'مرکز 2'!G102</f>
        <v>0</v>
      </c>
      <c r="D3" s="69">
        <f>'مرکز 3'!G102</f>
        <v>0</v>
      </c>
      <c r="E3" s="69">
        <f>'مرکز 4'!G102</f>
        <v>0</v>
      </c>
      <c r="F3" s="69">
        <f>'مرکز 5'!G102</f>
        <v>0</v>
      </c>
      <c r="G3" s="69">
        <f>مرکز6!G102</f>
        <v>0</v>
      </c>
      <c r="H3" s="69">
        <f>مرکز7!G102</f>
        <v>0</v>
      </c>
      <c r="I3" s="69">
        <f>مرکز8!G102</f>
        <v>0</v>
      </c>
      <c r="J3" s="69">
        <f>مرکز9!G102</f>
        <v>0</v>
      </c>
      <c r="K3" s="69">
        <f>مرکز10!G102</f>
        <v>0</v>
      </c>
      <c r="L3" s="69">
        <f>مرکز11!G102</f>
        <v>0</v>
      </c>
      <c r="M3" s="69">
        <f>مرکز12!G102</f>
        <v>0</v>
      </c>
      <c r="N3" s="69">
        <f>مرکز13!G102</f>
        <v>0</v>
      </c>
      <c r="O3" s="69">
        <f>مرکز14!G102</f>
        <v>0</v>
      </c>
      <c r="P3" s="69">
        <f>مرکز15!G102</f>
        <v>0</v>
      </c>
      <c r="Q3" s="69">
        <f>مرکز16!G102</f>
        <v>0</v>
      </c>
      <c r="R3" s="69">
        <f>'مرکز17)'!G102</f>
        <v>0</v>
      </c>
      <c r="S3" s="69">
        <f>مرکز18!G102</f>
        <v>0</v>
      </c>
      <c r="T3" s="69">
        <f>'مرک19)'!G102</f>
        <v>0</v>
      </c>
      <c r="U3" s="69">
        <f>مرکز20!G102</f>
        <v>0</v>
      </c>
      <c r="V3" s="69">
        <f>مرک21!G102</f>
        <v>0</v>
      </c>
      <c r="W3" s="69">
        <f>مرک22!G102</f>
        <v>0</v>
      </c>
      <c r="X3" s="69">
        <f>مرکز23!G102</f>
        <v>0</v>
      </c>
      <c r="Y3" s="71">
        <f>'کل شهرستان'!G102</f>
        <v>0</v>
      </c>
    </row>
    <row r="4" spans="1:25" ht="21.75" customHeight="1" thickTop="1" thickBot="1">
      <c r="A4" s="96" t="s">
        <v>123</v>
      </c>
      <c r="B4" s="69">
        <f>'مرکز 1'!G103</f>
        <v>0</v>
      </c>
      <c r="C4" s="69">
        <f>'مرکز 2'!G103</f>
        <v>0</v>
      </c>
      <c r="D4" s="69">
        <f>'مرکز 3'!G103</f>
        <v>0</v>
      </c>
      <c r="E4" s="69">
        <f>'مرکز 4'!G103</f>
        <v>0</v>
      </c>
      <c r="F4" s="167">
        <f>'مرکز 5'!G103</f>
        <v>0</v>
      </c>
      <c r="G4" s="69">
        <f>مرکز6!G103</f>
        <v>0</v>
      </c>
      <c r="H4" s="69">
        <f>مرکز7!G103</f>
        <v>0</v>
      </c>
      <c r="I4" s="69">
        <f>مرکز8!G103</f>
        <v>0</v>
      </c>
      <c r="J4" s="69">
        <f>مرکز9!G103</f>
        <v>0</v>
      </c>
      <c r="K4" s="69">
        <f>مرکز10!G103</f>
        <v>0</v>
      </c>
      <c r="L4" s="69">
        <f>مرکز11!G103</f>
        <v>0</v>
      </c>
      <c r="M4" s="69">
        <f>مرکز12!G103</f>
        <v>0</v>
      </c>
      <c r="N4" s="69">
        <f>مرکز13!G103</f>
        <v>0</v>
      </c>
      <c r="O4" s="69">
        <f>مرکز14!G103</f>
        <v>0</v>
      </c>
      <c r="P4" s="69">
        <f>مرکز15!G103</f>
        <v>0</v>
      </c>
      <c r="Q4" s="69">
        <f>مرکز16!G103</f>
        <v>0</v>
      </c>
      <c r="R4" s="69">
        <f>'مرکز17)'!G103</f>
        <v>0</v>
      </c>
      <c r="S4" s="69">
        <f>مرکز18!G103</f>
        <v>0</v>
      </c>
      <c r="T4" s="69">
        <f>'مرک19)'!G103</f>
        <v>0</v>
      </c>
      <c r="U4" s="69">
        <f>مرکز20!G103</f>
        <v>0</v>
      </c>
      <c r="V4" s="69">
        <f>مرک21!G103</f>
        <v>0</v>
      </c>
      <c r="W4" s="69">
        <f>مرک22!G103</f>
        <v>0</v>
      </c>
      <c r="X4" s="69">
        <f>مرکز23!G103</f>
        <v>0</v>
      </c>
      <c r="Y4" s="71">
        <f>'کل شهرستان'!G103</f>
        <v>0</v>
      </c>
    </row>
    <row r="5" spans="1:25" ht="21.75" customHeight="1" thickTop="1" thickBot="1">
      <c r="A5" s="97" t="s">
        <v>125</v>
      </c>
      <c r="B5" s="84" t="e">
        <f>'مرکز 1'!G104</f>
        <v>#DIV/0!</v>
      </c>
      <c r="C5" s="84" t="e">
        <f>'مرکز 2'!G104</f>
        <v>#DIV/0!</v>
      </c>
      <c r="D5" s="84" t="e">
        <f>'مرکز 3'!G104</f>
        <v>#DIV/0!</v>
      </c>
      <c r="E5" s="84" t="e">
        <f>'مرکز 4'!G104</f>
        <v>#DIV/0!</v>
      </c>
      <c r="F5" s="84" t="e">
        <f>'مرکز 5'!G104</f>
        <v>#DIV/0!</v>
      </c>
      <c r="G5" s="84" t="e">
        <f>مرکز6!G104</f>
        <v>#DIV/0!</v>
      </c>
      <c r="H5" s="84" t="e">
        <f>مرکز7!G104</f>
        <v>#DIV/0!</v>
      </c>
      <c r="I5" s="84" t="e">
        <f>مرکز8!G104</f>
        <v>#DIV/0!</v>
      </c>
      <c r="J5" s="84" t="e">
        <f>مرکز9!G104</f>
        <v>#DIV/0!</v>
      </c>
      <c r="K5" s="84" t="e">
        <f>مرکز10!G104</f>
        <v>#DIV/0!</v>
      </c>
      <c r="L5" s="84" t="e">
        <f>مرکز11!G104</f>
        <v>#DIV/0!</v>
      </c>
      <c r="M5" s="84" t="e">
        <f>مرکز12!G104</f>
        <v>#DIV/0!</v>
      </c>
      <c r="N5" s="74" t="e">
        <f>مرکز13!G104</f>
        <v>#DIV/0!</v>
      </c>
      <c r="O5" s="74" t="e">
        <f>مرکز14!G104</f>
        <v>#DIV/0!</v>
      </c>
      <c r="P5" s="74" t="e">
        <f>مرکز15!G104</f>
        <v>#DIV/0!</v>
      </c>
      <c r="Q5" s="74" t="e">
        <f>مرکز16!G104</f>
        <v>#DIV/0!</v>
      </c>
      <c r="R5" s="74" t="e">
        <f>'مرکز17)'!G104</f>
        <v>#DIV/0!</v>
      </c>
      <c r="S5" s="74" t="e">
        <f>مرکز18!G104</f>
        <v>#DIV/0!</v>
      </c>
      <c r="T5" s="74" t="e">
        <f>'مرک19)'!G104</f>
        <v>#DIV/0!</v>
      </c>
      <c r="U5" s="74" t="e">
        <f>مرکز20!G104</f>
        <v>#DIV/0!</v>
      </c>
      <c r="V5" s="74" t="e">
        <f>مرک21!G104</f>
        <v>#DIV/0!</v>
      </c>
      <c r="W5" s="74" t="e">
        <f>مرک22!G104</f>
        <v>#DIV/0!</v>
      </c>
      <c r="X5" s="74" t="e">
        <f>مرکز23!G104</f>
        <v>#DIV/0!</v>
      </c>
      <c r="Y5" s="121" t="e">
        <f>'کل شهرستان'!G104</f>
        <v>#DIV/0!</v>
      </c>
    </row>
    <row r="6" spans="1:25" ht="21.75" customHeight="1" thickTop="1" thickBot="1">
      <c r="A6" s="97" t="s">
        <v>127</v>
      </c>
      <c r="B6" s="84" t="e">
        <f>'مرکز 1'!G105</f>
        <v>#DIV/0!</v>
      </c>
      <c r="C6" s="84" t="e">
        <f>'مرکز 2'!G105</f>
        <v>#DIV/0!</v>
      </c>
      <c r="D6" s="84" t="e">
        <f>'مرکز 3'!G105</f>
        <v>#DIV/0!</v>
      </c>
      <c r="E6" s="84" t="e">
        <f>'مرکز 4'!G105</f>
        <v>#DIV/0!</v>
      </c>
      <c r="F6" s="84" t="e">
        <f>'مرکز 5'!G105</f>
        <v>#DIV/0!</v>
      </c>
      <c r="G6" s="84" t="e">
        <f>مرکز6!G105</f>
        <v>#DIV/0!</v>
      </c>
      <c r="H6" s="84" t="e">
        <f>مرکز7!G105</f>
        <v>#DIV/0!</v>
      </c>
      <c r="I6" s="84" t="e">
        <f>مرکز8!G105</f>
        <v>#DIV/0!</v>
      </c>
      <c r="J6" s="84" t="e">
        <f>مرکز9!G105</f>
        <v>#DIV/0!</v>
      </c>
      <c r="K6" s="84" t="e">
        <f>مرکز10!G105</f>
        <v>#DIV/0!</v>
      </c>
      <c r="L6" s="84" t="e">
        <f>مرکز11!G105</f>
        <v>#DIV/0!</v>
      </c>
      <c r="M6" s="84" t="e">
        <f>مرکز12!G105</f>
        <v>#DIV/0!</v>
      </c>
      <c r="N6" s="74" t="e">
        <f>مرکز13!G105</f>
        <v>#DIV/0!</v>
      </c>
      <c r="O6" s="74" t="e">
        <f>مرکز14!G105</f>
        <v>#DIV/0!</v>
      </c>
      <c r="P6" s="74" t="e">
        <f>مرکز15!G105</f>
        <v>#DIV/0!</v>
      </c>
      <c r="Q6" s="74" t="e">
        <f>مرکز16!G105</f>
        <v>#DIV/0!</v>
      </c>
      <c r="R6" s="74" t="e">
        <f>'مرکز17)'!G105</f>
        <v>#DIV/0!</v>
      </c>
      <c r="S6" s="74" t="e">
        <f>مرکز18!G105</f>
        <v>#DIV/0!</v>
      </c>
      <c r="T6" s="74" t="e">
        <f>'مرک19)'!G105</f>
        <v>#DIV/0!</v>
      </c>
      <c r="U6" s="74" t="e">
        <f>مرکز20!G105</f>
        <v>#DIV/0!</v>
      </c>
      <c r="V6" s="74" t="e">
        <f>مرک21!G105</f>
        <v>#DIV/0!</v>
      </c>
      <c r="W6" s="74" t="e">
        <f>مرک22!G105</f>
        <v>#DIV/0!</v>
      </c>
      <c r="X6" s="74" t="e">
        <f>مرکز23!G105</f>
        <v>#DIV/0!</v>
      </c>
      <c r="Y6" s="121" t="e">
        <f>'کل شهرستان'!G105</f>
        <v>#DIV/0!</v>
      </c>
    </row>
    <row r="7" spans="1:25" ht="21.75" customHeight="1" thickTop="1" thickBot="1">
      <c r="A7" s="97" t="s">
        <v>129</v>
      </c>
      <c r="B7" s="84" t="e">
        <f>'مرکز 1'!G106</f>
        <v>#DIV/0!</v>
      </c>
      <c r="C7" s="84" t="e">
        <f>'مرکز 2'!G106</f>
        <v>#DIV/0!</v>
      </c>
      <c r="D7" s="84" t="e">
        <f>'مرکز 3'!G106</f>
        <v>#DIV/0!</v>
      </c>
      <c r="E7" s="84" t="e">
        <f>'مرکز 4'!G106</f>
        <v>#DIV/0!</v>
      </c>
      <c r="F7" s="84" t="e">
        <f>'مرکز 5'!G106</f>
        <v>#DIV/0!</v>
      </c>
      <c r="G7" s="84" t="e">
        <f>مرکز6!G106</f>
        <v>#DIV/0!</v>
      </c>
      <c r="H7" s="84" t="e">
        <f>مرکز7!G106</f>
        <v>#DIV/0!</v>
      </c>
      <c r="I7" s="84" t="e">
        <f>مرکز8!G106</f>
        <v>#DIV/0!</v>
      </c>
      <c r="J7" s="84" t="e">
        <f>مرکز9!G106</f>
        <v>#DIV/0!</v>
      </c>
      <c r="K7" s="84" t="e">
        <f>مرکز10!G106</f>
        <v>#DIV/0!</v>
      </c>
      <c r="L7" s="84" t="e">
        <f>مرکز11!G106</f>
        <v>#DIV/0!</v>
      </c>
      <c r="M7" s="84" t="e">
        <f>مرکز12!G106</f>
        <v>#DIV/0!</v>
      </c>
      <c r="N7" s="74" t="e">
        <f>مرکز13!G106</f>
        <v>#DIV/0!</v>
      </c>
      <c r="O7" s="74" t="e">
        <f>مرکز14!G106</f>
        <v>#DIV/0!</v>
      </c>
      <c r="P7" s="74" t="e">
        <f>مرکز15!G106</f>
        <v>#DIV/0!</v>
      </c>
      <c r="Q7" s="74" t="e">
        <f>مرکز16!G106</f>
        <v>#DIV/0!</v>
      </c>
      <c r="R7" s="74" t="e">
        <f>'مرکز17)'!G106</f>
        <v>#DIV/0!</v>
      </c>
      <c r="S7" s="74" t="e">
        <f>مرکز18!G106</f>
        <v>#DIV/0!</v>
      </c>
      <c r="T7" s="74" t="e">
        <f>'مرک19)'!G106</f>
        <v>#DIV/0!</v>
      </c>
      <c r="U7" s="74" t="e">
        <f>مرکز20!G106</f>
        <v>#DIV/0!</v>
      </c>
      <c r="V7" s="74" t="e">
        <f>مرک21!G106</f>
        <v>#DIV/0!</v>
      </c>
      <c r="W7" s="74" t="e">
        <f>مرک22!G106</f>
        <v>#DIV/0!</v>
      </c>
      <c r="X7" s="74" t="e">
        <f>مرکز23!G106</f>
        <v>#DIV/0!</v>
      </c>
      <c r="Y7" s="121" t="e">
        <f>'کل شهرستان'!G106</f>
        <v>#DIV/0!</v>
      </c>
    </row>
    <row r="8" spans="1:25" ht="21.75" customHeight="1" thickTop="1" thickBot="1">
      <c r="A8" s="97" t="s">
        <v>131</v>
      </c>
      <c r="B8" s="84" t="e">
        <f>'مرکز 1'!G107</f>
        <v>#DIV/0!</v>
      </c>
      <c r="C8" s="84" t="e">
        <f>'مرکز 2'!G107</f>
        <v>#DIV/0!</v>
      </c>
      <c r="D8" s="84" t="e">
        <f>'مرکز 3'!G107</f>
        <v>#DIV/0!</v>
      </c>
      <c r="E8" s="84" t="e">
        <f>'مرکز 4'!G107</f>
        <v>#DIV/0!</v>
      </c>
      <c r="F8" s="84" t="e">
        <f>'مرکز 5'!G107</f>
        <v>#DIV/0!</v>
      </c>
      <c r="G8" s="84" t="e">
        <f>مرکز6!G107</f>
        <v>#DIV/0!</v>
      </c>
      <c r="H8" s="84" t="e">
        <f>مرکز7!G107</f>
        <v>#DIV/0!</v>
      </c>
      <c r="I8" s="84" t="e">
        <f>مرکز8!G107</f>
        <v>#DIV/0!</v>
      </c>
      <c r="J8" s="84" t="e">
        <f>مرکز9!G107</f>
        <v>#DIV/0!</v>
      </c>
      <c r="K8" s="84" t="e">
        <f>مرکز10!G107</f>
        <v>#DIV/0!</v>
      </c>
      <c r="L8" s="84" t="e">
        <f>مرکز11!G107</f>
        <v>#DIV/0!</v>
      </c>
      <c r="M8" s="84" t="e">
        <f>مرکز12!G107</f>
        <v>#DIV/0!</v>
      </c>
      <c r="N8" s="74" t="e">
        <f>مرکز13!G107</f>
        <v>#DIV/0!</v>
      </c>
      <c r="O8" s="74" t="e">
        <f>مرکز14!G107</f>
        <v>#DIV/0!</v>
      </c>
      <c r="P8" s="74" t="e">
        <f>مرکز15!G107</f>
        <v>#DIV/0!</v>
      </c>
      <c r="Q8" s="74" t="e">
        <f>مرکز16!G107</f>
        <v>#DIV/0!</v>
      </c>
      <c r="R8" s="74" t="e">
        <f>'مرکز17)'!G107</f>
        <v>#DIV/0!</v>
      </c>
      <c r="S8" s="74" t="e">
        <f>مرکز18!G107</f>
        <v>#DIV/0!</v>
      </c>
      <c r="T8" s="74" t="e">
        <f>'مرک19)'!G107</f>
        <v>#DIV/0!</v>
      </c>
      <c r="U8" s="74" t="e">
        <f>مرکز20!G107</f>
        <v>#DIV/0!</v>
      </c>
      <c r="V8" s="74" t="e">
        <f>مرک21!G107</f>
        <v>#DIV/0!</v>
      </c>
      <c r="W8" s="74" t="e">
        <f>مرک22!G107</f>
        <v>#DIV/0!</v>
      </c>
      <c r="X8" s="74" t="e">
        <f>مرکز23!G107</f>
        <v>#DIV/0!</v>
      </c>
      <c r="Y8" s="121" t="e">
        <f>'کل شهرستان'!G107</f>
        <v>#DIV/0!</v>
      </c>
    </row>
    <row r="9" spans="1:25" ht="21.75" customHeight="1" thickTop="1" thickBot="1">
      <c r="A9" s="97" t="s">
        <v>133</v>
      </c>
      <c r="B9" s="84" t="e">
        <f>'مرکز 1'!G108</f>
        <v>#DIV/0!</v>
      </c>
      <c r="C9" s="84" t="e">
        <f>'مرکز 2'!G108</f>
        <v>#DIV/0!</v>
      </c>
      <c r="D9" s="84" t="e">
        <f>'مرکز 3'!G108</f>
        <v>#DIV/0!</v>
      </c>
      <c r="E9" s="84" t="e">
        <f>'مرکز 4'!G108</f>
        <v>#DIV/0!</v>
      </c>
      <c r="F9" s="84" t="e">
        <f>'مرکز 5'!G108</f>
        <v>#DIV/0!</v>
      </c>
      <c r="G9" s="84" t="e">
        <f>مرکز6!G108</f>
        <v>#DIV/0!</v>
      </c>
      <c r="H9" s="84" t="e">
        <f>مرکز7!G108</f>
        <v>#DIV/0!</v>
      </c>
      <c r="I9" s="84" t="e">
        <f>مرکز8!G108</f>
        <v>#DIV/0!</v>
      </c>
      <c r="J9" s="84" t="e">
        <f>مرکز9!G108</f>
        <v>#DIV/0!</v>
      </c>
      <c r="K9" s="84" t="e">
        <f>مرکز10!G108</f>
        <v>#DIV/0!</v>
      </c>
      <c r="L9" s="84" t="e">
        <f>مرکز11!G108</f>
        <v>#DIV/0!</v>
      </c>
      <c r="M9" s="84" t="e">
        <f>مرکز12!G108</f>
        <v>#DIV/0!</v>
      </c>
      <c r="N9" s="74" t="e">
        <f>مرکز13!G108</f>
        <v>#DIV/0!</v>
      </c>
      <c r="O9" s="74" t="e">
        <f>مرکز14!G108</f>
        <v>#DIV/0!</v>
      </c>
      <c r="P9" s="74" t="e">
        <f>مرکز15!G108</f>
        <v>#DIV/0!</v>
      </c>
      <c r="Q9" s="74" t="e">
        <f>مرکز16!G108</f>
        <v>#DIV/0!</v>
      </c>
      <c r="R9" s="74" t="e">
        <f>'مرکز17)'!G108</f>
        <v>#DIV/0!</v>
      </c>
      <c r="S9" s="74" t="e">
        <f>مرکز18!G108</f>
        <v>#DIV/0!</v>
      </c>
      <c r="T9" s="74" t="e">
        <f>'مرک19)'!G108</f>
        <v>#DIV/0!</v>
      </c>
      <c r="U9" s="74" t="e">
        <f>مرکز20!G108</f>
        <v>#DIV/0!</v>
      </c>
      <c r="V9" s="74" t="e">
        <f>مرک21!G108</f>
        <v>#DIV/0!</v>
      </c>
      <c r="W9" s="74" t="e">
        <f>مرک22!G108</f>
        <v>#DIV/0!</v>
      </c>
      <c r="X9" s="74" t="e">
        <f>مرکز23!G108</f>
        <v>#DIV/0!</v>
      </c>
      <c r="Y9" s="121" t="e">
        <f>'کل شهرستان'!G108</f>
        <v>#DIV/0!</v>
      </c>
    </row>
    <row r="10" spans="1:25" ht="21.75" customHeight="1" thickTop="1" thickBot="1">
      <c r="A10" s="97" t="s">
        <v>135</v>
      </c>
      <c r="B10" s="84" t="e">
        <f>'مرکز 1'!G109</f>
        <v>#DIV/0!</v>
      </c>
      <c r="C10" s="84" t="e">
        <f>'مرکز 2'!G109</f>
        <v>#DIV/0!</v>
      </c>
      <c r="D10" s="84" t="e">
        <f>'مرکز 3'!G109</f>
        <v>#DIV/0!</v>
      </c>
      <c r="E10" s="84" t="e">
        <f>'مرکز 4'!G109</f>
        <v>#DIV/0!</v>
      </c>
      <c r="F10" s="84" t="e">
        <f>'مرکز 5'!G109</f>
        <v>#DIV/0!</v>
      </c>
      <c r="G10" s="84" t="e">
        <f>مرکز6!G109</f>
        <v>#DIV/0!</v>
      </c>
      <c r="H10" s="84" t="e">
        <f>مرکز7!G109</f>
        <v>#DIV/0!</v>
      </c>
      <c r="I10" s="84" t="e">
        <f>مرکز8!G109</f>
        <v>#DIV/0!</v>
      </c>
      <c r="J10" s="84" t="e">
        <f>مرکز9!G109</f>
        <v>#DIV/0!</v>
      </c>
      <c r="K10" s="84" t="e">
        <f>مرکز10!G109</f>
        <v>#DIV/0!</v>
      </c>
      <c r="L10" s="84" t="e">
        <f>مرکز11!G109</f>
        <v>#DIV/0!</v>
      </c>
      <c r="M10" s="84" t="e">
        <f>مرکز12!G109</f>
        <v>#DIV/0!</v>
      </c>
      <c r="N10" s="74" t="e">
        <f>مرکز13!G109</f>
        <v>#DIV/0!</v>
      </c>
      <c r="O10" s="74" t="e">
        <f>مرکز14!G109</f>
        <v>#DIV/0!</v>
      </c>
      <c r="P10" s="74" t="e">
        <f>مرکز15!G109</f>
        <v>#DIV/0!</v>
      </c>
      <c r="Q10" s="74" t="e">
        <f>مرکز16!G109</f>
        <v>#DIV/0!</v>
      </c>
      <c r="R10" s="74" t="e">
        <f>'مرکز17)'!G109</f>
        <v>#DIV/0!</v>
      </c>
      <c r="S10" s="74" t="e">
        <f>مرکز18!G109</f>
        <v>#DIV/0!</v>
      </c>
      <c r="T10" s="74" t="e">
        <f>'مرک19)'!G109</f>
        <v>#DIV/0!</v>
      </c>
      <c r="U10" s="74" t="e">
        <f>مرکز20!G109</f>
        <v>#DIV/0!</v>
      </c>
      <c r="V10" s="74" t="e">
        <f>مرک21!G109</f>
        <v>#DIV/0!</v>
      </c>
      <c r="W10" s="74" t="e">
        <f>مرک22!G109</f>
        <v>#DIV/0!</v>
      </c>
      <c r="X10" s="74" t="e">
        <f>مرکز23!G109</f>
        <v>#DIV/0!</v>
      </c>
      <c r="Y10" s="121" t="e">
        <f>'کل شهرستان'!G109</f>
        <v>#DIV/0!</v>
      </c>
    </row>
    <row r="11" spans="1:25" ht="21.75" customHeight="1" thickTop="1" thickBot="1">
      <c r="A11" s="97" t="s">
        <v>137</v>
      </c>
      <c r="B11" s="84" t="e">
        <f>'مرکز 1'!G110</f>
        <v>#DIV/0!</v>
      </c>
      <c r="C11" s="84" t="e">
        <f>'مرکز 2'!G110</f>
        <v>#DIV/0!</v>
      </c>
      <c r="D11" s="84" t="e">
        <f>'مرکز 3'!G110</f>
        <v>#DIV/0!</v>
      </c>
      <c r="E11" s="84" t="e">
        <f>'مرکز 4'!G110</f>
        <v>#DIV/0!</v>
      </c>
      <c r="F11" s="84" t="e">
        <f>'مرکز 5'!G110</f>
        <v>#DIV/0!</v>
      </c>
      <c r="G11" s="84" t="e">
        <f>مرکز6!G110</f>
        <v>#DIV/0!</v>
      </c>
      <c r="H11" s="84" t="e">
        <f>مرکز7!G110</f>
        <v>#DIV/0!</v>
      </c>
      <c r="I11" s="84" t="e">
        <f>مرکز8!G110</f>
        <v>#DIV/0!</v>
      </c>
      <c r="J11" s="84" t="e">
        <f>مرکز9!G110</f>
        <v>#DIV/0!</v>
      </c>
      <c r="K11" s="84" t="e">
        <f>مرکز10!G110</f>
        <v>#DIV/0!</v>
      </c>
      <c r="L11" s="84" t="e">
        <f>مرکز11!G110</f>
        <v>#DIV/0!</v>
      </c>
      <c r="M11" s="84" t="e">
        <f>مرکز12!G110</f>
        <v>#DIV/0!</v>
      </c>
      <c r="N11" s="74" t="e">
        <f>مرکز13!G110</f>
        <v>#DIV/0!</v>
      </c>
      <c r="O11" s="74" t="e">
        <f>مرکز14!G110</f>
        <v>#DIV/0!</v>
      </c>
      <c r="P11" s="74" t="e">
        <f>مرکز15!G110</f>
        <v>#DIV/0!</v>
      </c>
      <c r="Q11" s="74" t="e">
        <f>مرکز16!G110</f>
        <v>#DIV/0!</v>
      </c>
      <c r="R11" s="74" t="e">
        <f>'مرکز17)'!G110</f>
        <v>#DIV/0!</v>
      </c>
      <c r="S11" s="74" t="e">
        <f>مرکز18!G110</f>
        <v>#DIV/0!</v>
      </c>
      <c r="T11" s="74" t="e">
        <f>'مرک19)'!G110</f>
        <v>#DIV/0!</v>
      </c>
      <c r="U11" s="74" t="e">
        <f>مرکز20!G110</f>
        <v>#DIV/0!</v>
      </c>
      <c r="V11" s="74" t="e">
        <f>مرک21!G110</f>
        <v>#DIV/0!</v>
      </c>
      <c r="W11" s="74" t="e">
        <f>مرک22!G110</f>
        <v>#DIV/0!</v>
      </c>
      <c r="X11" s="74" t="e">
        <f>مرکز23!G110</f>
        <v>#DIV/0!</v>
      </c>
      <c r="Y11" s="121" t="e">
        <f>'کل شهرستان'!G110</f>
        <v>#DIV/0!</v>
      </c>
    </row>
    <row r="12" spans="1:25" ht="21.75" customHeight="1" thickTop="1" thickBot="1">
      <c r="A12" s="97" t="s">
        <v>139</v>
      </c>
      <c r="B12" s="84" t="e">
        <f>'مرکز 1'!G111</f>
        <v>#DIV/0!</v>
      </c>
      <c r="C12" s="84" t="e">
        <f>'مرکز 2'!G111</f>
        <v>#DIV/0!</v>
      </c>
      <c r="D12" s="84" t="e">
        <f>'مرکز 3'!G111</f>
        <v>#DIV/0!</v>
      </c>
      <c r="E12" s="84" t="e">
        <f>'مرکز 4'!G111</f>
        <v>#DIV/0!</v>
      </c>
      <c r="F12" s="84" t="e">
        <f>'مرکز 5'!G111</f>
        <v>#DIV/0!</v>
      </c>
      <c r="G12" s="84" t="e">
        <f>مرکز6!G111</f>
        <v>#DIV/0!</v>
      </c>
      <c r="H12" s="84" t="e">
        <f>مرکز7!G111</f>
        <v>#DIV/0!</v>
      </c>
      <c r="I12" s="84" t="e">
        <f>مرکز8!G111</f>
        <v>#DIV/0!</v>
      </c>
      <c r="J12" s="84" t="e">
        <f>مرکز9!G111</f>
        <v>#DIV/0!</v>
      </c>
      <c r="K12" s="84" t="e">
        <f>مرکز10!G111</f>
        <v>#DIV/0!</v>
      </c>
      <c r="L12" s="84" t="e">
        <f>مرکز11!G111</f>
        <v>#DIV/0!</v>
      </c>
      <c r="M12" s="84" t="e">
        <f>مرکز12!G111</f>
        <v>#DIV/0!</v>
      </c>
      <c r="N12" s="74" t="e">
        <f>مرکز13!G111</f>
        <v>#DIV/0!</v>
      </c>
      <c r="O12" s="74" t="e">
        <f>مرکز14!G111</f>
        <v>#DIV/0!</v>
      </c>
      <c r="P12" s="74" t="e">
        <f>مرکز15!G111</f>
        <v>#DIV/0!</v>
      </c>
      <c r="Q12" s="74" t="e">
        <f>مرکز16!G111</f>
        <v>#DIV/0!</v>
      </c>
      <c r="R12" s="74" t="e">
        <f>'مرکز17)'!G111</f>
        <v>#DIV/0!</v>
      </c>
      <c r="S12" s="74" t="e">
        <f>مرکز18!G111</f>
        <v>#DIV/0!</v>
      </c>
      <c r="T12" s="74" t="e">
        <f>'مرک19)'!G111</f>
        <v>#DIV/0!</v>
      </c>
      <c r="U12" s="74" t="e">
        <f>مرکز20!G111</f>
        <v>#DIV/0!</v>
      </c>
      <c r="V12" s="74" t="e">
        <f>مرک21!G111</f>
        <v>#DIV/0!</v>
      </c>
      <c r="W12" s="74" t="e">
        <f>مرک22!G111</f>
        <v>#DIV/0!</v>
      </c>
      <c r="X12" s="74" t="e">
        <f>مرکز23!G111</f>
        <v>#DIV/0!</v>
      </c>
      <c r="Y12" s="121" t="e">
        <f>'کل شهرستان'!G111</f>
        <v>#DIV/0!</v>
      </c>
    </row>
    <row r="13" spans="1:25" ht="21.75" customHeight="1" thickTop="1" thickBot="1">
      <c r="A13" s="97" t="s">
        <v>267</v>
      </c>
      <c r="B13" s="84" t="e">
        <f>'مرکز 1'!G112</f>
        <v>#DIV/0!</v>
      </c>
      <c r="C13" s="84" t="e">
        <f>'مرکز 2'!G112</f>
        <v>#DIV/0!</v>
      </c>
      <c r="D13" s="84" t="e">
        <f>'مرکز 3'!G112</f>
        <v>#DIV/0!</v>
      </c>
      <c r="E13" s="84" t="e">
        <f>'مرکز 4'!G112</f>
        <v>#DIV/0!</v>
      </c>
      <c r="F13" s="84" t="e">
        <f>'مرکز 5'!G112</f>
        <v>#DIV/0!</v>
      </c>
      <c r="G13" s="84" t="e">
        <f>مرکز6!G112</f>
        <v>#DIV/0!</v>
      </c>
      <c r="H13" s="84" t="e">
        <f>مرکز7!G112</f>
        <v>#DIV/0!</v>
      </c>
      <c r="I13" s="84" t="e">
        <f>مرکز8!G112</f>
        <v>#DIV/0!</v>
      </c>
      <c r="J13" s="84" t="e">
        <f>مرکز9!G112</f>
        <v>#DIV/0!</v>
      </c>
      <c r="K13" s="84" t="e">
        <f>مرکز10!G112</f>
        <v>#DIV/0!</v>
      </c>
      <c r="L13" s="84" t="e">
        <f>مرکز11!G112</f>
        <v>#DIV/0!</v>
      </c>
      <c r="M13" s="84" t="e">
        <f>مرکز12!G112</f>
        <v>#DIV/0!</v>
      </c>
      <c r="N13" s="74" t="e">
        <f>مرکز13!G112</f>
        <v>#DIV/0!</v>
      </c>
      <c r="O13" s="74" t="e">
        <f>مرکز14!G112</f>
        <v>#DIV/0!</v>
      </c>
      <c r="P13" s="74" t="e">
        <f>مرکز15!G112</f>
        <v>#DIV/0!</v>
      </c>
      <c r="Q13" s="74" t="e">
        <f>مرکز16!G112</f>
        <v>#DIV/0!</v>
      </c>
      <c r="R13" s="74" t="e">
        <f>'مرکز17)'!G112</f>
        <v>#DIV/0!</v>
      </c>
      <c r="S13" s="74" t="e">
        <f>مرکز18!G112</f>
        <v>#DIV/0!</v>
      </c>
      <c r="T13" s="74" t="e">
        <f>'مرک19)'!G112</f>
        <v>#DIV/0!</v>
      </c>
      <c r="U13" s="74" t="e">
        <f>مرکز20!G112</f>
        <v>#DIV/0!</v>
      </c>
      <c r="V13" s="74" t="e">
        <f>مرک21!G112</f>
        <v>#DIV/0!</v>
      </c>
      <c r="W13" s="74" t="e">
        <f>مرک22!G112</f>
        <v>#DIV/0!</v>
      </c>
      <c r="X13" s="74" t="e">
        <f>مرکز23!G112</f>
        <v>#DIV/0!</v>
      </c>
      <c r="Y13" s="121" t="e">
        <f>'کل شهرستان'!G112</f>
        <v>#DIV/0!</v>
      </c>
    </row>
    <row r="14" spans="1:25" ht="21.75" customHeight="1" thickTop="1" thickBot="1">
      <c r="A14" s="97" t="s">
        <v>268</v>
      </c>
      <c r="B14" s="84" t="e">
        <f>'مرکز 1'!G113</f>
        <v>#DIV/0!</v>
      </c>
      <c r="C14" s="84" t="e">
        <f>'مرکز 2'!G113</f>
        <v>#DIV/0!</v>
      </c>
      <c r="D14" s="84" t="e">
        <f>'مرکز 3'!G113</f>
        <v>#DIV/0!</v>
      </c>
      <c r="E14" s="84" t="e">
        <f>'مرکز 4'!G113</f>
        <v>#DIV/0!</v>
      </c>
      <c r="F14" s="84" t="e">
        <f>'مرکز 5'!G113</f>
        <v>#DIV/0!</v>
      </c>
      <c r="G14" s="84" t="e">
        <f>مرکز6!G113</f>
        <v>#DIV/0!</v>
      </c>
      <c r="H14" s="84" t="e">
        <f>مرکز7!G113</f>
        <v>#DIV/0!</v>
      </c>
      <c r="I14" s="84" t="e">
        <f>مرکز8!G113</f>
        <v>#DIV/0!</v>
      </c>
      <c r="J14" s="84" t="e">
        <f>مرکز9!G113</f>
        <v>#DIV/0!</v>
      </c>
      <c r="K14" s="84" t="e">
        <f>مرکز10!G113</f>
        <v>#DIV/0!</v>
      </c>
      <c r="L14" s="84" t="e">
        <f>مرکز11!G113</f>
        <v>#DIV/0!</v>
      </c>
      <c r="M14" s="84" t="e">
        <f>مرکز12!G113</f>
        <v>#DIV/0!</v>
      </c>
      <c r="N14" s="74" t="e">
        <f>مرکز13!G113</f>
        <v>#DIV/0!</v>
      </c>
      <c r="O14" s="74" t="e">
        <f>مرکز14!G113</f>
        <v>#DIV/0!</v>
      </c>
      <c r="P14" s="74" t="e">
        <f>مرکز15!G113</f>
        <v>#DIV/0!</v>
      </c>
      <c r="Q14" s="74" t="e">
        <f>مرکز16!G113</f>
        <v>#DIV/0!</v>
      </c>
      <c r="R14" s="74" t="e">
        <f>'مرکز17)'!G113</f>
        <v>#DIV/0!</v>
      </c>
      <c r="S14" s="74" t="e">
        <f>مرکز18!G113</f>
        <v>#DIV/0!</v>
      </c>
      <c r="T14" s="74" t="e">
        <f>'مرک19)'!G113</f>
        <v>#DIV/0!</v>
      </c>
      <c r="U14" s="74" t="e">
        <f>مرکز20!G113</f>
        <v>#DIV/0!</v>
      </c>
      <c r="V14" s="74" t="e">
        <f>مرک21!G113</f>
        <v>#DIV/0!</v>
      </c>
      <c r="W14" s="74" t="e">
        <f>مرک22!G113</f>
        <v>#DIV/0!</v>
      </c>
      <c r="X14" s="74" t="e">
        <f>مرکز23!G113</f>
        <v>#DIV/0!</v>
      </c>
      <c r="Y14" s="121" t="e">
        <f>'کل شهرستان'!G113</f>
        <v>#DIV/0!</v>
      </c>
    </row>
    <row r="15" spans="1:25" ht="21.75" customHeight="1" thickTop="1" thickBot="1">
      <c r="A15" s="97" t="s">
        <v>142</v>
      </c>
      <c r="B15" s="84" t="e">
        <f>'مرکز 1'!G114</f>
        <v>#DIV/0!</v>
      </c>
      <c r="C15" s="84" t="e">
        <f>'مرکز 2'!G114</f>
        <v>#DIV/0!</v>
      </c>
      <c r="D15" s="84" t="e">
        <f>'مرکز 3'!G114</f>
        <v>#DIV/0!</v>
      </c>
      <c r="E15" s="84" t="e">
        <f>'مرکز 4'!G114</f>
        <v>#DIV/0!</v>
      </c>
      <c r="F15" s="84" t="e">
        <f>'مرکز 5'!G114</f>
        <v>#DIV/0!</v>
      </c>
      <c r="G15" s="84" t="e">
        <f>مرکز6!G114</f>
        <v>#DIV/0!</v>
      </c>
      <c r="H15" s="84" t="e">
        <f>مرکز7!G114</f>
        <v>#DIV/0!</v>
      </c>
      <c r="I15" s="84" t="e">
        <f>مرکز8!G114</f>
        <v>#DIV/0!</v>
      </c>
      <c r="J15" s="84" t="e">
        <f>مرکز9!G114</f>
        <v>#DIV/0!</v>
      </c>
      <c r="K15" s="84" t="e">
        <f>مرکز10!G114</f>
        <v>#DIV/0!</v>
      </c>
      <c r="L15" s="84" t="e">
        <f>مرکز11!G114</f>
        <v>#DIV/0!</v>
      </c>
      <c r="M15" s="84" t="e">
        <f>مرکز12!G114</f>
        <v>#DIV/0!</v>
      </c>
      <c r="N15" s="74" t="e">
        <f>مرکز13!G114</f>
        <v>#DIV/0!</v>
      </c>
      <c r="O15" s="74" t="e">
        <f>مرکز14!G114</f>
        <v>#DIV/0!</v>
      </c>
      <c r="P15" s="74" t="e">
        <f>مرکز15!G114</f>
        <v>#DIV/0!</v>
      </c>
      <c r="Q15" s="74" t="e">
        <f>مرکز16!G114</f>
        <v>#DIV/0!</v>
      </c>
      <c r="R15" s="74" t="e">
        <f>'مرکز17)'!G114</f>
        <v>#DIV/0!</v>
      </c>
      <c r="S15" s="74" t="e">
        <f>مرکز18!G114</f>
        <v>#DIV/0!</v>
      </c>
      <c r="T15" s="74" t="e">
        <f>'مرک19)'!G114</f>
        <v>#DIV/0!</v>
      </c>
      <c r="U15" s="74" t="e">
        <f>مرکز20!G114</f>
        <v>#DIV/0!</v>
      </c>
      <c r="V15" s="74" t="e">
        <f>مرک21!G114</f>
        <v>#DIV/0!</v>
      </c>
      <c r="W15" s="74" t="e">
        <f>مرک22!G114</f>
        <v>#DIV/0!</v>
      </c>
      <c r="X15" s="74" t="e">
        <f>مرکز23!G114</f>
        <v>#DIV/0!</v>
      </c>
      <c r="Y15" s="121" t="e">
        <f>'کل شهرستان'!G114</f>
        <v>#DIV/0!</v>
      </c>
    </row>
    <row r="16" spans="1:25" ht="21.75" customHeight="1" thickTop="1" thickBot="1">
      <c r="A16" s="97" t="s">
        <v>144</v>
      </c>
      <c r="B16" s="84" t="e">
        <f>'مرکز 1'!G115</f>
        <v>#DIV/0!</v>
      </c>
      <c r="C16" s="84" t="e">
        <f>'مرکز 2'!G115</f>
        <v>#DIV/0!</v>
      </c>
      <c r="D16" s="84" t="e">
        <f>'مرکز 3'!G115</f>
        <v>#DIV/0!</v>
      </c>
      <c r="E16" s="84" t="e">
        <f>'مرکز 4'!G115</f>
        <v>#DIV/0!</v>
      </c>
      <c r="F16" s="84" t="e">
        <f>'مرکز 5'!G115</f>
        <v>#DIV/0!</v>
      </c>
      <c r="G16" s="84" t="e">
        <f>مرکز6!G115</f>
        <v>#DIV/0!</v>
      </c>
      <c r="H16" s="84" t="e">
        <f>مرکز7!G115</f>
        <v>#DIV/0!</v>
      </c>
      <c r="I16" s="84" t="e">
        <f>مرکز8!G115</f>
        <v>#DIV/0!</v>
      </c>
      <c r="J16" s="84" t="e">
        <f>مرکز9!G115</f>
        <v>#DIV/0!</v>
      </c>
      <c r="K16" s="84" t="e">
        <f>مرکز10!G115</f>
        <v>#DIV/0!</v>
      </c>
      <c r="L16" s="84" t="e">
        <f>مرکز11!G115</f>
        <v>#DIV/0!</v>
      </c>
      <c r="M16" s="84" t="e">
        <f>مرکز12!G115</f>
        <v>#DIV/0!</v>
      </c>
      <c r="N16" s="74" t="e">
        <f>مرکز13!G115</f>
        <v>#DIV/0!</v>
      </c>
      <c r="O16" s="74" t="e">
        <f>مرکز14!G115</f>
        <v>#DIV/0!</v>
      </c>
      <c r="P16" s="74" t="e">
        <f>مرکز15!G115</f>
        <v>#DIV/0!</v>
      </c>
      <c r="Q16" s="74" t="e">
        <f>مرکز16!G115</f>
        <v>#DIV/0!</v>
      </c>
      <c r="R16" s="74" t="e">
        <f>'مرکز17)'!G115</f>
        <v>#DIV/0!</v>
      </c>
      <c r="S16" s="74" t="e">
        <f>مرکز18!G115</f>
        <v>#DIV/0!</v>
      </c>
      <c r="T16" s="74" t="e">
        <f>'مرک19)'!G115</f>
        <v>#DIV/0!</v>
      </c>
      <c r="U16" s="74" t="e">
        <f>مرکز20!G115</f>
        <v>#DIV/0!</v>
      </c>
      <c r="V16" s="74" t="e">
        <f>مرک21!G115</f>
        <v>#DIV/0!</v>
      </c>
      <c r="W16" s="74" t="e">
        <f>مرک22!G115</f>
        <v>#DIV/0!</v>
      </c>
      <c r="X16" s="74" t="e">
        <f>مرکز23!G115</f>
        <v>#DIV/0!</v>
      </c>
      <c r="Y16" s="121" t="e">
        <f>'کل شهرستان'!G115</f>
        <v>#DIV/0!</v>
      </c>
    </row>
    <row r="17" spans="1:25" ht="21.75" customHeight="1" thickTop="1" thickBot="1">
      <c r="A17" s="97" t="s">
        <v>146</v>
      </c>
      <c r="B17" s="84" t="e">
        <f>'مرکز 1'!G116</f>
        <v>#DIV/0!</v>
      </c>
      <c r="C17" s="84" t="e">
        <f>'مرکز 2'!G116</f>
        <v>#DIV/0!</v>
      </c>
      <c r="D17" s="84" t="e">
        <f>'مرکز 3'!G116</f>
        <v>#DIV/0!</v>
      </c>
      <c r="E17" s="84" t="e">
        <f>'مرکز 4'!G116</f>
        <v>#DIV/0!</v>
      </c>
      <c r="F17" s="84" t="e">
        <f>'مرکز 5'!G116</f>
        <v>#DIV/0!</v>
      </c>
      <c r="G17" s="84" t="e">
        <f>مرکز6!G116</f>
        <v>#DIV/0!</v>
      </c>
      <c r="H17" s="84" t="e">
        <f>مرکز7!G116</f>
        <v>#DIV/0!</v>
      </c>
      <c r="I17" s="84" t="e">
        <f>مرکز8!G116</f>
        <v>#DIV/0!</v>
      </c>
      <c r="J17" s="84" t="e">
        <f>مرکز9!G116</f>
        <v>#DIV/0!</v>
      </c>
      <c r="K17" s="84" t="e">
        <f>مرکز10!G116</f>
        <v>#DIV/0!</v>
      </c>
      <c r="L17" s="84" t="e">
        <f>مرکز11!G116</f>
        <v>#DIV/0!</v>
      </c>
      <c r="M17" s="84" t="e">
        <f>مرکز12!G116</f>
        <v>#DIV/0!</v>
      </c>
      <c r="N17" s="74" t="e">
        <f>مرکز13!G116</f>
        <v>#DIV/0!</v>
      </c>
      <c r="O17" s="74" t="e">
        <f>مرکز14!G116</f>
        <v>#DIV/0!</v>
      </c>
      <c r="P17" s="74" t="e">
        <f>مرکز15!G116</f>
        <v>#DIV/0!</v>
      </c>
      <c r="Q17" s="74" t="e">
        <f>مرکز16!G116</f>
        <v>#DIV/0!</v>
      </c>
      <c r="R17" s="74" t="e">
        <f>'مرکز17)'!G116</f>
        <v>#DIV/0!</v>
      </c>
      <c r="S17" s="74" t="e">
        <f>مرکز18!G116</f>
        <v>#DIV/0!</v>
      </c>
      <c r="T17" s="74" t="e">
        <f>'مرک19)'!G116</f>
        <v>#DIV/0!</v>
      </c>
      <c r="U17" s="74" t="e">
        <f>مرکز20!G116</f>
        <v>#DIV/0!</v>
      </c>
      <c r="V17" s="74" t="e">
        <f>مرک21!G116</f>
        <v>#DIV/0!</v>
      </c>
      <c r="W17" s="74" t="e">
        <f>مرک22!G116</f>
        <v>#DIV/0!</v>
      </c>
      <c r="X17" s="74" t="e">
        <f>مرکز23!G116</f>
        <v>#DIV/0!</v>
      </c>
      <c r="Y17" s="121" t="e">
        <f>'کل شهرستان'!G116</f>
        <v>#DIV/0!</v>
      </c>
    </row>
    <row r="18" spans="1:25" ht="21.75" customHeight="1" thickTop="1" thickBot="1">
      <c r="A18" s="97" t="s">
        <v>148</v>
      </c>
      <c r="B18" s="84" t="e">
        <f>'مرکز 1'!G117</f>
        <v>#DIV/0!</v>
      </c>
      <c r="C18" s="84" t="e">
        <f>'مرکز 2'!G117</f>
        <v>#DIV/0!</v>
      </c>
      <c r="D18" s="84" t="e">
        <f>'مرکز 3'!G117</f>
        <v>#DIV/0!</v>
      </c>
      <c r="E18" s="84" t="e">
        <f>'مرکز 4'!G117</f>
        <v>#DIV/0!</v>
      </c>
      <c r="F18" s="84" t="e">
        <f>'مرکز 5'!G117</f>
        <v>#DIV/0!</v>
      </c>
      <c r="G18" s="84" t="e">
        <f>مرکز6!G117</f>
        <v>#DIV/0!</v>
      </c>
      <c r="H18" s="84" t="e">
        <f>مرکز7!G117</f>
        <v>#DIV/0!</v>
      </c>
      <c r="I18" s="84" t="e">
        <f>مرکز8!G117</f>
        <v>#DIV/0!</v>
      </c>
      <c r="J18" s="84" t="e">
        <f>مرکز9!G117</f>
        <v>#DIV/0!</v>
      </c>
      <c r="K18" s="84" t="e">
        <f>مرکز10!G117</f>
        <v>#DIV/0!</v>
      </c>
      <c r="L18" s="84" t="e">
        <f>مرکز11!G117</f>
        <v>#DIV/0!</v>
      </c>
      <c r="M18" s="84" t="e">
        <f>مرکز12!G117</f>
        <v>#DIV/0!</v>
      </c>
      <c r="N18" s="74" t="e">
        <f>مرکز13!G117</f>
        <v>#DIV/0!</v>
      </c>
      <c r="O18" s="74" t="e">
        <f>مرکز14!G117</f>
        <v>#DIV/0!</v>
      </c>
      <c r="P18" s="74" t="e">
        <f>مرکز15!G117</f>
        <v>#DIV/0!</v>
      </c>
      <c r="Q18" s="74" t="e">
        <f>مرکز16!G117</f>
        <v>#DIV/0!</v>
      </c>
      <c r="R18" s="74" t="e">
        <f>'مرکز17)'!G117</f>
        <v>#DIV/0!</v>
      </c>
      <c r="S18" s="74" t="e">
        <f>مرکز18!G117</f>
        <v>#DIV/0!</v>
      </c>
      <c r="T18" s="74" t="e">
        <f>'مرک19)'!G117</f>
        <v>#DIV/0!</v>
      </c>
      <c r="U18" s="74" t="e">
        <f>مرکز20!G117</f>
        <v>#DIV/0!</v>
      </c>
      <c r="V18" s="74" t="e">
        <f>مرک21!G117</f>
        <v>#DIV/0!</v>
      </c>
      <c r="W18" s="74" t="e">
        <f>مرک22!G117</f>
        <v>#DIV/0!</v>
      </c>
      <c r="X18" s="74" t="e">
        <f>مرکز23!G117</f>
        <v>#DIV/0!</v>
      </c>
      <c r="Y18" s="121" t="e">
        <f>'کل شهرستان'!G117</f>
        <v>#DIV/0!</v>
      </c>
    </row>
    <row r="19" spans="1:25" ht="21.75" customHeight="1" thickTop="1" thickBot="1">
      <c r="A19" s="97" t="s">
        <v>150</v>
      </c>
      <c r="B19" s="84" t="e">
        <f>'مرکز 1'!G118</f>
        <v>#DIV/0!</v>
      </c>
      <c r="C19" s="84" t="e">
        <f>'مرکز 2'!G118</f>
        <v>#DIV/0!</v>
      </c>
      <c r="D19" s="84" t="e">
        <f>'مرکز 3'!G118</f>
        <v>#DIV/0!</v>
      </c>
      <c r="E19" s="84" t="e">
        <f>'مرکز 4'!G118</f>
        <v>#DIV/0!</v>
      </c>
      <c r="F19" s="84" t="e">
        <f>'مرکز 5'!G118</f>
        <v>#DIV/0!</v>
      </c>
      <c r="G19" s="84" t="e">
        <f>مرکز6!G118</f>
        <v>#DIV/0!</v>
      </c>
      <c r="H19" s="84" t="e">
        <f>مرکز7!G118</f>
        <v>#DIV/0!</v>
      </c>
      <c r="I19" s="84" t="e">
        <f>مرکز8!G118</f>
        <v>#DIV/0!</v>
      </c>
      <c r="J19" s="84" t="e">
        <f>مرکز9!G118</f>
        <v>#DIV/0!</v>
      </c>
      <c r="K19" s="84" t="e">
        <f>مرکز10!G118</f>
        <v>#DIV/0!</v>
      </c>
      <c r="L19" s="84" t="e">
        <f>مرکز11!G118</f>
        <v>#DIV/0!</v>
      </c>
      <c r="M19" s="84" t="e">
        <f>مرکز12!G118</f>
        <v>#DIV/0!</v>
      </c>
      <c r="N19" s="74" t="e">
        <f>مرکز13!G118</f>
        <v>#DIV/0!</v>
      </c>
      <c r="O19" s="74" t="e">
        <f>مرکز14!G118</f>
        <v>#DIV/0!</v>
      </c>
      <c r="P19" s="74" t="e">
        <f>مرکز15!G118</f>
        <v>#DIV/0!</v>
      </c>
      <c r="Q19" s="74" t="e">
        <f>مرکز16!G118</f>
        <v>#DIV/0!</v>
      </c>
      <c r="R19" s="74" t="e">
        <f>'مرکز17)'!G118</f>
        <v>#DIV/0!</v>
      </c>
      <c r="S19" s="74" t="e">
        <f>مرکز18!G118</f>
        <v>#DIV/0!</v>
      </c>
      <c r="T19" s="74" t="e">
        <f>'مرک19)'!G118</f>
        <v>#DIV/0!</v>
      </c>
      <c r="U19" s="74" t="e">
        <f>مرکز20!G118</f>
        <v>#DIV/0!</v>
      </c>
      <c r="V19" s="74" t="e">
        <f>مرک21!G118</f>
        <v>#DIV/0!</v>
      </c>
      <c r="W19" s="74" t="e">
        <f>مرک22!G118</f>
        <v>#DIV/0!</v>
      </c>
      <c r="X19" s="74" t="e">
        <f>مرکز23!G118</f>
        <v>#DIV/0!</v>
      </c>
      <c r="Y19" s="121" t="e">
        <f>'کل شهرستان'!G118</f>
        <v>#DIV/0!</v>
      </c>
    </row>
    <row r="20" spans="1:25" ht="21.75" customHeight="1" thickTop="1" thickBot="1">
      <c r="A20" s="97" t="s">
        <v>152</v>
      </c>
      <c r="B20" s="84" t="e">
        <f>'مرکز 1'!G119</f>
        <v>#DIV/0!</v>
      </c>
      <c r="C20" s="84" t="e">
        <f>'مرکز 2'!G119</f>
        <v>#DIV/0!</v>
      </c>
      <c r="D20" s="84" t="e">
        <f>'مرکز 3'!G119</f>
        <v>#DIV/0!</v>
      </c>
      <c r="E20" s="84" t="e">
        <f>'مرکز 4'!G119</f>
        <v>#DIV/0!</v>
      </c>
      <c r="F20" s="84" t="e">
        <f>'مرکز 5'!G119</f>
        <v>#DIV/0!</v>
      </c>
      <c r="G20" s="84" t="e">
        <f>مرکز6!G119</f>
        <v>#DIV/0!</v>
      </c>
      <c r="H20" s="84" t="e">
        <f>مرکز7!G119</f>
        <v>#DIV/0!</v>
      </c>
      <c r="I20" s="84" t="e">
        <f>مرکز8!G119</f>
        <v>#DIV/0!</v>
      </c>
      <c r="J20" s="84" t="e">
        <f>مرکز9!G119</f>
        <v>#DIV/0!</v>
      </c>
      <c r="K20" s="84" t="e">
        <f>مرکز10!G119</f>
        <v>#DIV/0!</v>
      </c>
      <c r="L20" s="84" t="e">
        <f>مرکز11!G119</f>
        <v>#DIV/0!</v>
      </c>
      <c r="M20" s="84" t="e">
        <f>مرکز12!G119</f>
        <v>#DIV/0!</v>
      </c>
      <c r="N20" s="74" t="e">
        <f>مرکز13!G119</f>
        <v>#DIV/0!</v>
      </c>
      <c r="O20" s="74" t="e">
        <f>مرکز14!G119</f>
        <v>#DIV/0!</v>
      </c>
      <c r="P20" s="74" t="e">
        <f>مرکز15!G119</f>
        <v>#DIV/0!</v>
      </c>
      <c r="Q20" s="74" t="e">
        <f>مرکز16!G119</f>
        <v>#DIV/0!</v>
      </c>
      <c r="R20" s="74" t="e">
        <f>'مرکز17)'!G119</f>
        <v>#DIV/0!</v>
      </c>
      <c r="S20" s="74" t="e">
        <f>مرکز18!G119</f>
        <v>#DIV/0!</v>
      </c>
      <c r="T20" s="74" t="e">
        <f>'مرک19)'!G119</f>
        <v>#DIV/0!</v>
      </c>
      <c r="U20" s="74" t="e">
        <f>مرکز20!G119</f>
        <v>#DIV/0!</v>
      </c>
      <c r="V20" s="74" t="e">
        <f>مرک21!G119</f>
        <v>#DIV/0!</v>
      </c>
      <c r="W20" s="74" t="e">
        <f>مرک22!G119</f>
        <v>#DIV/0!</v>
      </c>
      <c r="X20" s="74" t="e">
        <f>مرکز23!G119</f>
        <v>#DIV/0!</v>
      </c>
      <c r="Y20" s="121" t="e">
        <f>'کل شهرستان'!G119</f>
        <v>#DIV/0!</v>
      </c>
    </row>
    <row r="21" spans="1:25" ht="21.75" customHeight="1" thickTop="1" thickBot="1">
      <c r="A21" s="97" t="s">
        <v>285</v>
      </c>
      <c r="B21" s="84" t="e">
        <f>'مرکز 1'!G120</f>
        <v>#DIV/0!</v>
      </c>
      <c r="C21" s="84" t="e">
        <f>'مرکز 2'!G120</f>
        <v>#DIV/0!</v>
      </c>
      <c r="D21" s="84" t="e">
        <f>'مرکز 3'!G120</f>
        <v>#DIV/0!</v>
      </c>
      <c r="E21" s="84" t="e">
        <f>'مرکز 4'!G120</f>
        <v>#DIV/0!</v>
      </c>
      <c r="F21" s="84" t="e">
        <f>'مرکز 5'!G120</f>
        <v>#DIV/0!</v>
      </c>
      <c r="G21" s="84" t="e">
        <f>مرکز6!G120</f>
        <v>#DIV/0!</v>
      </c>
      <c r="H21" s="84" t="e">
        <f>مرکز7!G120</f>
        <v>#DIV/0!</v>
      </c>
      <c r="I21" s="84" t="e">
        <f>مرکز8!G120</f>
        <v>#DIV/0!</v>
      </c>
      <c r="J21" s="84" t="e">
        <f>مرکز9!G120</f>
        <v>#DIV/0!</v>
      </c>
      <c r="K21" s="84" t="e">
        <f>مرکز10!G120</f>
        <v>#DIV/0!</v>
      </c>
      <c r="L21" s="84" t="e">
        <f>مرکز11!G120</f>
        <v>#DIV/0!</v>
      </c>
      <c r="M21" s="84" t="e">
        <f>مرکز12!G120</f>
        <v>#DIV/0!</v>
      </c>
      <c r="N21" s="74" t="e">
        <f>مرکز13!G120</f>
        <v>#DIV/0!</v>
      </c>
      <c r="O21" s="74" t="e">
        <f>مرکز14!G120</f>
        <v>#DIV/0!</v>
      </c>
      <c r="P21" s="74" t="e">
        <f>مرکز15!G120</f>
        <v>#DIV/0!</v>
      </c>
      <c r="Q21" s="74" t="e">
        <f>مرکز16!G120</f>
        <v>#DIV/0!</v>
      </c>
      <c r="R21" s="74" t="e">
        <f>'مرکز17)'!G120</f>
        <v>#DIV/0!</v>
      </c>
      <c r="S21" s="74" t="e">
        <f>مرکز18!G120</f>
        <v>#DIV/0!</v>
      </c>
      <c r="T21" s="74" t="e">
        <f>'مرک19)'!G120</f>
        <v>#DIV/0!</v>
      </c>
      <c r="U21" s="74" t="e">
        <f>مرکز20!G120</f>
        <v>#DIV/0!</v>
      </c>
      <c r="V21" s="74" t="e">
        <f>مرک21!G120</f>
        <v>#DIV/0!</v>
      </c>
      <c r="W21" s="74" t="e">
        <f>مرک22!G120</f>
        <v>#DIV/0!</v>
      </c>
      <c r="X21" s="74" t="e">
        <f>مرکز23!G120</f>
        <v>#DIV/0!</v>
      </c>
      <c r="Y21" s="121" t="e">
        <f>'کل شهرستان'!G120</f>
        <v>#DIV/0!</v>
      </c>
    </row>
    <row r="22" spans="1:25" ht="21.75" customHeight="1" thickTop="1" thickBot="1">
      <c r="A22" s="97" t="s">
        <v>278</v>
      </c>
      <c r="B22" s="84" t="e">
        <f>'مرکز 1'!G121</f>
        <v>#DIV/0!</v>
      </c>
      <c r="C22" s="84" t="e">
        <f>'مرکز 2'!G121</f>
        <v>#DIV/0!</v>
      </c>
      <c r="D22" s="84" t="e">
        <f>'مرکز 3'!G121</f>
        <v>#DIV/0!</v>
      </c>
      <c r="E22" s="84" t="e">
        <f>'مرکز 4'!G121</f>
        <v>#DIV/0!</v>
      </c>
      <c r="F22" s="84" t="e">
        <f>'مرکز 5'!G121</f>
        <v>#DIV/0!</v>
      </c>
      <c r="G22" s="84" t="e">
        <f>مرکز6!G121</f>
        <v>#DIV/0!</v>
      </c>
      <c r="H22" s="84" t="e">
        <f>مرکز7!G121</f>
        <v>#DIV/0!</v>
      </c>
      <c r="I22" s="84" t="e">
        <f>مرکز8!G121</f>
        <v>#DIV/0!</v>
      </c>
      <c r="J22" s="84" t="e">
        <f>مرکز9!G121</f>
        <v>#DIV/0!</v>
      </c>
      <c r="K22" s="84" t="e">
        <f>مرکز10!G121</f>
        <v>#DIV/0!</v>
      </c>
      <c r="L22" s="84" t="e">
        <f>مرکز11!G121</f>
        <v>#DIV/0!</v>
      </c>
      <c r="M22" s="84" t="e">
        <f>مرکز12!G121</f>
        <v>#DIV/0!</v>
      </c>
      <c r="N22" s="74" t="e">
        <f>مرکز13!G121</f>
        <v>#DIV/0!</v>
      </c>
      <c r="O22" s="74" t="e">
        <f>مرکز14!G121</f>
        <v>#DIV/0!</v>
      </c>
      <c r="P22" s="74" t="e">
        <f>مرکز15!G121</f>
        <v>#DIV/0!</v>
      </c>
      <c r="Q22" s="74" t="e">
        <f>مرکز16!G121</f>
        <v>#DIV/0!</v>
      </c>
      <c r="R22" s="74" t="e">
        <f>'مرکز17)'!G121</f>
        <v>#DIV/0!</v>
      </c>
      <c r="S22" s="74" t="e">
        <f>مرکز18!G121</f>
        <v>#DIV/0!</v>
      </c>
      <c r="T22" s="74" t="e">
        <f>'مرک19)'!G121</f>
        <v>#DIV/0!</v>
      </c>
      <c r="U22" s="74" t="e">
        <f>مرکز20!G121</f>
        <v>#DIV/0!</v>
      </c>
      <c r="V22" s="74" t="e">
        <f>مرک21!G121</f>
        <v>#DIV/0!</v>
      </c>
      <c r="W22" s="74" t="e">
        <f>مرک22!G121</f>
        <v>#DIV/0!</v>
      </c>
      <c r="X22" s="74" t="e">
        <f>مرکز23!G121</f>
        <v>#DIV/0!</v>
      </c>
      <c r="Y22" s="121" t="e">
        <f>'کل شهرستان'!G121</f>
        <v>#DIV/0!</v>
      </c>
    </row>
    <row r="23" spans="1:25" ht="21.75" customHeight="1" thickTop="1" thickBot="1">
      <c r="A23" s="97" t="s">
        <v>277</v>
      </c>
      <c r="B23" s="84" t="e">
        <f>'مرکز 1'!G122</f>
        <v>#DIV/0!</v>
      </c>
      <c r="C23" s="84" t="e">
        <f>'مرکز 2'!G122</f>
        <v>#DIV/0!</v>
      </c>
      <c r="D23" s="84" t="e">
        <f>'مرکز 3'!G122</f>
        <v>#DIV/0!</v>
      </c>
      <c r="E23" s="84" t="e">
        <f>'مرکز 4'!G122</f>
        <v>#DIV/0!</v>
      </c>
      <c r="F23" s="84" t="e">
        <f>'مرکز 5'!G122</f>
        <v>#DIV/0!</v>
      </c>
      <c r="G23" s="84" t="e">
        <f>مرکز6!G122</f>
        <v>#DIV/0!</v>
      </c>
      <c r="H23" s="84" t="e">
        <f>مرکز7!G122</f>
        <v>#DIV/0!</v>
      </c>
      <c r="I23" s="84" t="e">
        <f>مرکز8!G122</f>
        <v>#DIV/0!</v>
      </c>
      <c r="J23" s="84" t="e">
        <f>مرکز9!G122</f>
        <v>#DIV/0!</v>
      </c>
      <c r="K23" s="84" t="e">
        <f>مرکز10!G122</f>
        <v>#DIV/0!</v>
      </c>
      <c r="L23" s="84" t="e">
        <f>مرکز11!G122</f>
        <v>#DIV/0!</v>
      </c>
      <c r="M23" s="84" t="e">
        <f>مرکز12!G122</f>
        <v>#DIV/0!</v>
      </c>
      <c r="N23" s="74" t="e">
        <f>مرکز13!G122</f>
        <v>#DIV/0!</v>
      </c>
      <c r="O23" s="74" t="e">
        <f>مرکز14!G122</f>
        <v>#DIV/0!</v>
      </c>
      <c r="P23" s="74" t="e">
        <f>مرکز15!G122</f>
        <v>#DIV/0!</v>
      </c>
      <c r="Q23" s="74" t="e">
        <f>مرکز16!G122</f>
        <v>#DIV/0!</v>
      </c>
      <c r="R23" s="74" t="e">
        <f>'مرکز17)'!G122</f>
        <v>#DIV/0!</v>
      </c>
      <c r="S23" s="74" t="e">
        <f>مرکز18!G122</f>
        <v>#DIV/0!</v>
      </c>
      <c r="T23" s="74" t="e">
        <f>'مرک19)'!G122</f>
        <v>#DIV/0!</v>
      </c>
      <c r="U23" s="74" t="e">
        <f>مرکز20!G122</f>
        <v>#DIV/0!</v>
      </c>
      <c r="V23" s="74" t="e">
        <f>مرک21!G122</f>
        <v>#DIV/0!</v>
      </c>
      <c r="W23" s="74" t="e">
        <f>مرک22!G122</f>
        <v>#DIV/0!</v>
      </c>
      <c r="X23" s="74" t="e">
        <f>مرکز23!G122</f>
        <v>#DIV/0!</v>
      </c>
      <c r="Y23" s="121" t="e">
        <f>'کل شهرستان'!G122</f>
        <v>#DIV/0!</v>
      </c>
    </row>
    <row r="24" spans="1:25" ht="21.75" customHeight="1" thickTop="1" thickBot="1">
      <c r="A24" s="168" t="s">
        <v>154</v>
      </c>
      <c r="B24" s="84" t="e">
        <f>'مرکز 1'!G123</f>
        <v>#DIV/0!</v>
      </c>
      <c r="C24" s="84" t="e">
        <f>'مرکز 2'!G123</f>
        <v>#DIV/0!</v>
      </c>
      <c r="D24" s="84" t="e">
        <f>'مرکز 3'!G123</f>
        <v>#DIV/0!</v>
      </c>
      <c r="E24" s="84" t="e">
        <f>'مرکز 4'!G123</f>
        <v>#DIV/0!</v>
      </c>
      <c r="F24" s="84" t="e">
        <f>'مرکز 5'!G123</f>
        <v>#DIV/0!</v>
      </c>
      <c r="G24" s="84" t="e">
        <f>مرکز6!G123</f>
        <v>#DIV/0!</v>
      </c>
      <c r="H24" s="84" t="e">
        <f>مرکز7!G123</f>
        <v>#DIV/0!</v>
      </c>
      <c r="I24" s="84" t="e">
        <f>مرکز8!G123</f>
        <v>#DIV/0!</v>
      </c>
      <c r="J24" s="84" t="e">
        <f>مرکز9!G123</f>
        <v>#DIV/0!</v>
      </c>
      <c r="K24" s="84" t="e">
        <f>مرکز10!G123</f>
        <v>#DIV/0!</v>
      </c>
      <c r="L24" s="84" t="e">
        <f>مرکز11!G123</f>
        <v>#DIV/0!</v>
      </c>
      <c r="M24" s="84" t="e">
        <f>مرکز12!G123</f>
        <v>#DIV/0!</v>
      </c>
      <c r="N24" s="74" t="e">
        <f>مرکز13!G123</f>
        <v>#DIV/0!</v>
      </c>
      <c r="O24" s="74" t="e">
        <f>مرکز14!G123</f>
        <v>#DIV/0!</v>
      </c>
      <c r="P24" s="74" t="e">
        <f>مرکز15!G123</f>
        <v>#DIV/0!</v>
      </c>
      <c r="Q24" s="74" t="e">
        <f>مرکز16!G123</f>
        <v>#DIV/0!</v>
      </c>
      <c r="R24" s="74" t="e">
        <f>'مرکز17)'!G123</f>
        <v>#DIV/0!</v>
      </c>
      <c r="S24" s="74" t="e">
        <f>مرکز18!G123</f>
        <v>#DIV/0!</v>
      </c>
      <c r="T24" s="74" t="e">
        <f>'مرک19)'!G123</f>
        <v>#DIV/0!</v>
      </c>
      <c r="U24" s="74" t="e">
        <f>مرکز20!G123</f>
        <v>#DIV/0!</v>
      </c>
      <c r="V24" s="74" t="e">
        <f>مرک21!G123</f>
        <v>#DIV/0!</v>
      </c>
      <c r="W24" s="74" t="e">
        <f>مرک22!G123</f>
        <v>#DIV/0!</v>
      </c>
      <c r="X24" s="74" t="e">
        <f>مرکز23!G123</f>
        <v>#DIV/0!</v>
      </c>
      <c r="Y24" s="121" t="e">
        <f>'کل شهرستان'!G123</f>
        <v>#DIV/0!</v>
      </c>
    </row>
    <row r="25" spans="1:25" ht="21.75" customHeight="1" thickTop="1" thickBot="1">
      <c r="A25" s="97" t="s">
        <v>156</v>
      </c>
      <c r="B25" s="84" t="e">
        <f>'مرکز 1'!G124</f>
        <v>#DIV/0!</v>
      </c>
      <c r="C25" s="84" t="e">
        <f>'مرکز 2'!G124</f>
        <v>#DIV/0!</v>
      </c>
      <c r="D25" s="84" t="e">
        <f>'مرکز 3'!G124</f>
        <v>#DIV/0!</v>
      </c>
      <c r="E25" s="84" t="e">
        <f>'مرکز 4'!G124</f>
        <v>#DIV/0!</v>
      </c>
      <c r="F25" s="84" t="e">
        <f>'مرکز 5'!G124</f>
        <v>#DIV/0!</v>
      </c>
      <c r="G25" s="84" t="e">
        <f>مرکز6!G124</f>
        <v>#DIV/0!</v>
      </c>
      <c r="H25" s="84" t="e">
        <f>مرکز7!G124</f>
        <v>#DIV/0!</v>
      </c>
      <c r="I25" s="84" t="e">
        <f>مرکز8!G124</f>
        <v>#DIV/0!</v>
      </c>
      <c r="J25" s="84" t="e">
        <f>مرکز9!G124</f>
        <v>#DIV/0!</v>
      </c>
      <c r="K25" s="84" t="e">
        <f>مرکز10!G124</f>
        <v>#DIV/0!</v>
      </c>
      <c r="L25" s="84" t="e">
        <f>مرکز11!G124</f>
        <v>#DIV/0!</v>
      </c>
      <c r="M25" s="84" t="e">
        <f>مرکز12!G124</f>
        <v>#DIV/0!</v>
      </c>
      <c r="N25" s="74" t="e">
        <f>مرکز13!G124</f>
        <v>#DIV/0!</v>
      </c>
      <c r="O25" s="74" t="e">
        <f>مرکز14!G124</f>
        <v>#DIV/0!</v>
      </c>
      <c r="P25" s="74" t="e">
        <f>مرکز15!G124</f>
        <v>#DIV/0!</v>
      </c>
      <c r="Q25" s="74" t="e">
        <f>مرکز16!G124</f>
        <v>#DIV/0!</v>
      </c>
      <c r="R25" s="74" t="e">
        <f>'مرکز17)'!G124</f>
        <v>#DIV/0!</v>
      </c>
      <c r="S25" s="74" t="e">
        <f>مرکز18!G124</f>
        <v>#DIV/0!</v>
      </c>
      <c r="T25" s="74" t="e">
        <f>'مرک19)'!G124</f>
        <v>#DIV/0!</v>
      </c>
      <c r="U25" s="74" t="e">
        <f>مرکز20!G124</f>
        <v>#DIV/0!</v>
      </c>
      <c r="V25" s="74" t="e">
        <f>مرک21!G124</f>
        <v>#DIV/0!</v>
      </c>
      <c r="W25" s="74" t="e">
        <f>مرک22!G124</f>
        <v>#DIV/0!</v>
      </c>
      <c r="X25" s="74" t="e">
        <f>مرکز23!G124</f>
        <v>#DIV/0!</v>
      </c>
      <c r="Y25" s="121" t="e">
        <f>'کل شهرستان'!G124</f>
        <v>#DIV/0!</v>
      </c>
    </row>
    <row r="26" spans="1:25" ht="21.75" customHeight="1" thickTop="1" thickBot="1">
      <c r="A26" s="97" t="s">
        <v>158</v>
      </c>
      <c r="B26" s="84" t="e">
        <f>'مرکز 1'!G125</f>
        <v>#DIV/0!</v>
      </c>
      <c r="C26" s="84" t="e">
        <f>'مرکز 2'!G125</f>
        <v>#DIV/0!</v>
      </c>
      <c r="D26" s="84" t="e">
        <f>'مرکز 3'!G125</f>
        <v>#DIV/0!</v>
      </c>
      <c r="E26" s="84" t="e">
        <f>'مرکز 4'!G125</f>
        <v>#DIV/0!</v>
      </c>
      <c r="F26" s="84" t="e">
        <f>'مرکز 5'!G125</f>
        <v>#DIV/0!</v>
      </c>
      <c r="G26" s="84" t="e">
        <f>مرکز6!G125</f>
        <v>#DIV/0!</v>
      </c>
      <c r="H26" s="84" t="e">
        <f>مرکز7!G125</f>
        <v>#DIV/0!</v>
      </c>
      <c r="I26" s="84" t="e">
        <f>مرکز8!G125</f>
        <v>#DIV/0!</v>
      </c>
      <c r="J26" s="84" t="e">
        <f>مرکز9!G125</f>
        <v>#DIV/0!</v>
      </c>
      <c r="K26" s="84" t="e">
        <f>مرکز10!G125</f>
        <v>#DIV/0!</v>
      </c>
      <c r="L26" s="84" t="e">
        <f>مرکز11!G125</f>
        <v>#DIV/0!</v>
      </c>
      <c r="M26" s="84" t="e">
        <f>مرکز12!G125</f>
        <v>#DIV/0!</v>
      </c>
      <c r="N26" s="74" t="e">
        <f>مرکز13!G125</f>
        <v>#DIV/0!</v>
      </c>
      <c r="O26" s="74" t="e">
        <f>مرکز14!G125</f>
        <v>#DIV/0!</v>
      </c>
      <c r="P26" s="74" t="e">
        <f>مرکز15!G125</f>
        <v>#DIV/0!</v>
      </c>
      <c r="Q26" s="74" t="e">
        <f>مرکز16!G125</f>
        <v>#DIV/0!</v>
      </c>
      <c r="R26" s="74" t="e">
        <f>'مرکز17)'!G125</f>
        <v>#DIV/0!</v>
      </c>
      <c r="S26" s="74" t="e">
        <f>مرکز18!G125</f>
        <v>#DIV/0!</v>
      </c>
      <c r="T26" s="74" t="e">
        <f>'مرک19)'!G125</f>
        <v>#DIV/0!</v>
      </c>
      <c r="U26" s="74" t="e">
        <f>مرکز20!G125</f>
        <v>#DIV/0!</v>
      </c>
      <c r="V26" s="74" t="e">
        <f>مرک21!G125</f>
        <v>#DIV/0!</v>
      </c>
      <c r="W26" s="74" t="e">
        <f>مرک22!G125</f>
        <v>#DIV/0!</v>
      </c>
      <c r="X26" s="74" t="e">
        <f>مرکز23!G125</f>
        <v>#DIV/0!</v>
      </c>
      <c r="Y26" s="121" t="e">
        <f>'کل شهرستان'!G125</f>
        <v>#DIV/0!</v>
      </c>
    </row>
    <row r="27" spans="1:25" ht="21.75" customHeight="1" thickTop="1" thickBot="1">
      <c r="A27" s="97" t="s">
        <v>159</v>
      </c>
      <c r="B27" s="84" t="e">
        <f>'مرکز 1'!G126</f>
        <v>#DIV/0!</v>
      </c>
      <c r="C27" s="84" t="e">
        <f>'مرکز 2'!G126</f>
        <v>#DIV/0!</v>
      </c>
      <c r="D27" s="84" t="e">
        <f>'مرکز 3'!G126</f>
        <v>#DIV/0!</v>
      </c>
      <c r="E27" s="84" t="e">
        <f>'مرکز 4'!G126</f>
        <v>#DIV/0!</v>
      </c>
      <c r="F27" s="84" t="e">
        <f>'مرکز 5'!G126</f>
        <v>#DIV/0!</v>
      </c>
      <c r="G27" s="84" t="e">
        <f>مرکز6!G126</f>
        <v>#DIV/0!</v>
      </c>
      <c r="H27" s="84" t="e">
        <f>مرکز7!G126</f>
        <v>#DIV/0!</v>
      </c>
      <c r="I27" s="84" t="e">
        <f>مرکز8!G126</f>
        <v>#DIV/0!</v>
      </c>
      <c r="J27" s="84" t="e">
        <f>مرکز9!G126</f>
        <v>#DIV/0!</v>
      </c>
      <c r="K27" s="84" t="e">
        <f>مرکز10!G126</f>
        <v>#DIV/0!</v>
      </c>
      <c r="L27" s="84" t="e">
        <f>مرکز11!G126</f>
        <v>#DIV/0!</v>
      </c>
      <c r="M27" s="84" t="e">
        <f>مرکز12!G126</f>
        <v>#DIV/0!</v>
      </c>
      <c r="N27" s="74" t="e">
        <f>مرکز13!G126</f>
        <v>#DIV/0!</v>
      </c>
      <c r="O27" s="74" t="e">
        <f>مرکز14!G126</f>
        <v>#DIV/0!</v>
      </c>
      <c r="P27" s="74" t="e">
        <f>مرکز15!G126</f>
        <v>#DIV/0!</v>
      </c>
      <c r="Q27" s="74" t="e">
        <f>مرکز16!G126</f>
        <v>#DIV/0!</v>
      </c>
      <c r="R27" s="74" t="e">
        <f>'مرکز17)'!G126</f>
        <v>#DIV/0!</v>
      </c>
      <c r="S27" s="74" t="e">
        <f>مرکز18!G126</f>
        <v>#DIV/0!</v>
      </c>
      <c r="T27" s="74" t="e">
        <f>'مرک19)'!G126</f>
        <v>#DIV/0!</v>
      </c>
      <c r="U27" s="74" t="e">
        <f>مرکز20!G126</f>
        <v>#DIV/0!</v>
      </c>
      <c r="V27" s="74" t="e">
        <f>مرک21!G126</f>
        <v>#DIV/0!</v>
      </c>
      <c r="W27" s="74" t="e">
        <f>مرک22!G126</f>
        <v>#DIV/0!</v>
      </c>
      <c r="X27" s="74" t="e">
        <f>مرکز23!G126</f>
        <v>#DIV/0!</v>
      </c>
      <c r="Y27" s="121" t="e">
        <f>'کل شهرستان'!G126</f>
        <v>#DIV/0!</v>
      </c>
    </row>
    <row r="28" spans="1:25" ht="21.75" customHeight="1" thickTop="1" thickBot="1">
      <c r="A28" s="97" t="s">
        <v>160</v>
      </c>
      <c r="B28" s="84" t="e">
        <f>'مرکز 1'!G127</f>
        <v>#DIV/0!</v>
      </c>
      <c r="C28" s="84" t="e">
        <f>'مرکز 2'!G127</f>
        <v>#DIV/0!</v>
      </c>
      <c r="D28" s="84" t="e">
        <f>'مرکز 3'!G127</f>
        <v>#DIV/0!</v>
      </c>
      <c r="E28" s="84" t="e">
        <f>'مرکز 4'!G127</f>
        <v>#DIV/0!</v>
      </c>
      <c r="F28" s="84" t="e">
        <f>'مرکز 5'!G127</f>
        <v>#DIV/0!</v>
      </c>
      <c r="G28" s="84" t="e">
        <f>مرکز6!G127</f>
        <v>#DIV/0!</v>
      </c>
      <c r="H28" s="84" t="e">
        <f>مرکز7!G127</f>
        <v>#DIV/0!</v>
      </c>
      <c r="I28" s="84" t="e">
        <f>مرکز8!G127</f>
        <v>#DIV/0!</v>
      </c>
      <c r="J28" s="84" t="e">
        <f>مرکز9!G127</f>
        <v>#DIV/0!</v>
      </c>
      <c r="K28" s="84" t="e">
        <f>مرکز10!G127</f>
        <v>#DIV/0!</v>
      </c>
      <c r="L28" s="84" t="e">
        <f>مرکز11!G127</f>
        <v>#DIV/0!</v>
      </c>
      <c r="M28" s="84" t="e">
        <f>مرکز12!G127</f>
        <v>#DIV/0!</v>
      </c>
      <c r="N28" s="74" t="e">
        <f>مرکز13!G127</f>
        <v>#DIV/0!</v>
      </c>
      <c r="O28" s="74" t="e">
        <f>مرکز14!G127</f>
        <v>#DIV/0!</v>
      </c>
      <c r="P28" s="74" t="e">
        <f>مرکز15!G127</f>
        <v>#DIV/0!</v>
      </c>
      <c r="Q28" s="74" t="e">
        <f>مرکز16!G127</f>
        <v>#DIV/0!</v>
      </c>
      <c r="R28" s="74" t="e">
        <f>'مرکز17)'!G127</f>
        <v>#DIV/0!</v>
      </c>
      <c r="S28" s="74" t="e">
        <f>مرکز18!G127</f>
        <v>#DIV/0!</v>
      </c>
      <c r="T28" s="74" t="e">
        <f>'مرک19)'!G127</f>
        <v>#DIV/0!</v>
      </c>
      <c r="U28" s="74" t="e">
        <f>مرکز20!G127</f>
        <v>#DIV/0!</v>
      </c>
      <c r="V28" s="74" t="e">
        <f>مرک21!G127</f>
        <v>#DIV/0!</v>
      </c>
      <c r="W28" s="74" t="e">
        <f>مرک22!G127</f>
        <v>#DIV/0!</v>
      </c>
      <c r="X28" s="74" t="e">
        <f>مرکز23!G127</f>
        <v>#DIV/0!</v>
      </c>
      <c r="Y28" s="121" t="e">
        <f>'کل شهرستان'!G127</f>
        <v>#DIV/0!</v>
      </c>
    </row>
    <row r="29" spans="1:25" ht="21.75" customHeight="1" thickTop="1" thickBot="1">
      <c r="A29" s="97" t="s">
        <v>161</v>
      </c>
      <c r="B29" s="84" t="e">
        <f>'مرکز 1'!G128</f>
        <v>#DIV/0!</v>
      </c>
      <c r="C29" s="84" t="e">
        <f>'مرکز 2'!G128</f>
        <v>#DIV/0!</v>
      </c>
      <c r="D29" s="84" t="e">
        <f>'مرکز 3'!G128</f>
        <v>#DIV/0!</v>
      </c>
      <c r="E29" s="84" t="e">
        <f>'مرکز 4'!G128</f>
        <v>#DIV/0!</v>
      </c>
      <c r="F29" s="84" t="e">
        <f>'مرکز 5'!G128</f>
        <v>#DIV/0!</v>
      </c>
      <c r="G29" s="84" t="e">
        <f>مرکز6!G128</f>
        <v>#DIV/0!</v>
      </c>
      <c r="H29" s="84" t="e">
        <f>مرکز7!G128</f>
        <v>#DIV/0!</v>
      </c>
      <c r="I29" s="84" t="e">
        <f>مرکز8!G128</f>
        <v>#DIV/0!</v>
      </c>
      <c r="J29" s="84" t="e">
        <f>مرکز9!G128</f>
        <v>#DIV/0!</v>
      </c>
      <c r="K29" s="84" t="e">
        <f>مرکز10!G128</f>
        <v>#DIV/0!</v>
      </c>
      <c r="L29" s="84" t="e">
        <f>مرکز11!G128</f>
        <v>#DIV/0!</v>
      </c>
      <c r="M29" s="84" t="e">
        <f>مرکز12!G128</f>
        <v>#DIV/0!</v>
      </c>
      <c r="N29" s="74" t="e">
        <f>مرکز13!G128</f>
        <v>#DIV/0!</v>
      </c>
      <c r="O29" s="74" t="e">
        <f>مرکز14!G128</f>
        <v>#DIV/0!</v>
      </c>
      <c r="P29" s="74" t="e">
        <f>مرکز15!G128</f>
        <v>#DIV/0!</v>
      </c>
      <c r="Q29" s="74" t="e">
        <f>مرکز16!G128</f>
        <v>#DIV/0!</v>
      </c>
      <c r="R29" s="74" t="e">
        <f>'مرکز17)'!G128</f>
        <v>#DIV/0!</v>
      </c>
      <c r="S29" s="74" t="e">
        <f>مرکز18!G128</f>
        <v>#DIV/0!</v>
      </c>
      <c r="T29" s="74" t="e">
        <f>'مرک19)'!G128</f>
        <v>#DIV/0!</v>
      </c>
      <c r="U29" s="74" t="e">
        <f>مرکز20!G128</f>
        <v>#DIV/0!</v>
      </c>
      <c r="V29" s="74" t="e">
        <f>مرک21!G128</f>
        <v>#DIV/0!</v>
      </c>
      <c r="W29" s="74" t="e">
        <f>مرک22!G128</f>
        <v>#DIV/0!</v>
      </c>
      <c r="X29" s="74" t="e">
        <f>مرکز23!G128</f>
        <v>#DIV/0!</v>
      </c>
      <c r="Y29" s="121" t="e">
        <f>'کل شهرستان'!G128</f>
        <v>#DIV/0!</v>
      </c>
    </row>
    <row r="30" spans="1:25" ht="21.75" customHeight="1" thickTop="1" thickBot="1">
      <c r="A30" s="97" t="s">
        <v>163</v>
      </c>
      <c r="B30" s="84" t="e">
        <f>'مرکز 1'!G129</f>
        <v>#DIV/0!</v>
      </c>
      <c r="C30" s="84" t="e">
        <f>'مرکز 2'!G129</f>
        <v>#DIV/0!</v>
      </c>
      <c r="D30" s="84" t="e">
        <f>'مرکز 3'!G129</f>
        <v>#DIV/0!</v>
      </c>
      <c r="E30" s="84" t="e">
        <f>'مرکز 4'!G129</f>
        <v>#DIV/0!</v>
      </c>
      <c r="F30" s="84" t="e">
        <f>'مرکز 5'!G129</f>
        <v>#DIV/0!</v>
      </c>
      <c r="G30" s="84" t="e">
        <f>مرکز6!G129</f>
        <v>#DIV/0!</v>
      </c>
      <c r="H30" s="84" t="e">
        <f>مرکز7!G129</f>
        <v>#DIV/0!</v>
      </c>
      <c r="I30" s="84" t="e">
        <f>مرکز8!G129</f>
        <v>#DIV/0!</v>
      </c>
      <c r="J30" s="84" t="e">
        <f>مرکز9!G129</f>
        <v>#DIV/0!</v>
      </c>
      <c r="K30" s="84" t="e">
        <f>مرکز10!G129</f>
        <v>#DIV/0!</v>
      </c>
      <c r="L30" s="84" t="e">
        <f>مرکز11!G129</f>
        <v>#DIV/0!</v>
      </c>
      <c r="M30" s="84" t="e">
        <f>مرکز12!G129</f>
        <v>#DIV/0!</v>
      </c>
      <c r="N30" s="74" t="e">
        <f>مرکز13!G129</f>
        <v>#DIV/0!</v>
      </c>
      <c r="O30" s="74" t="e">
        <f>مرکز14!G129</f>
        <v>#DIV/0!</v>
      </c>
      <c r="P30" s="74" t="e">
        <f>مرکز15!G129</f>
        <v>#DIV/0!</v>
      </c>
      <c r="Q30" s="74" t="e">
        <f>مرکز16!G129</f>
        <v>#DIV/0!</v>
      </c>
      <c r="R30" s="74" t="e">
        <f>'مرکز17)'!G129</f>
        <v>#DIV/0!</v>
      </c>
      <c r="S30" s="74" t="e">
        <f>مرکز18!G129</f>
        <v>#DIV/0!</v>
      </c>
      <c r="T30" s="74" t="e">
        <f>'مرک19)'!G129</f>
        <v>#DIV/0!</v>
      </c>
      <c r="U30" s="74" t="e">
        <f>مرکز20!G129</f>
        <v>#DIV/0!</v>
      </c>
      <c r="V30" s="74" t="e">
        <f>مرک21!G129</f>
        <v>#DIV/0!</v>
      </c>
      <c r="W30" s="74" t="e">
        <f>مرک22!G129</f>
        <v>#DIV/0!</v>
      </c>
      <c r="X30" s="74" t="e">
        <f>مرکز23!G129</f>
        <v>#DIV/0!</v>
      </c>
      <c r="Y30" s="121" t="e">
        <f>'کل شهرستان'!G129</f>
        <v>#DIV/0!</v>
      </c>
    </row>
    <row r="31" spans="1:25" ht="21.75" customHeight="1" thickTop="1" thickBot="1">
      <c r="A31" s="97" t="s">
        <v>164</v>
      </c>
      <c r="B31" s="84" t="e">
        <f>'مرکز 1'!G130</f>
        <v>#DIV/0!</v>
      </c>
      <c r="C31" s="84" t="e">
        <f>'مرکز 2'!G130</f>
        <v>#DIV/0!</v>
      </c>
      <c r="D31" s="84" t="e">
        <f>'مرکز 3'!G130</f>
        <v>#DIV/0!</v>
      </c>
      <c r="E31" s="84" t="e">
        <f>'مرکز 4'!G130</f>
        <v>#DIV/0!</v>
      </c>
      <c r="F31" s="84" t="e">
        <f>'مرکز 5'!G130</f>
        <v>#DIV/0!</v>
      </c>
      <c r="G31" s="84" t="e">
        <f>مرکز6!G130</f>
        <v>#DIV/0!</v>
      </c>
      <c r="H31" s="84" t="e">
        <f>مرکز7!G130</f>
        <v>#DIV/0!</v>
      </c>
      <c r="I31" s="84" t="e">
        <f>مرکز8!G130</f>
        <v>#DIV/0!</v>
      </c>
      <c r="J31" s="84" t="e">
        <f>مرکز9!G130</f>
        <v>#DIV/0!</v>
      </c>
      <c r="K31" s="84" t="e">
        <f>مرکز10!G130</f>
        <v>#DIV/0!</v>
      </c>
      <c r="L31" s="84" t="e">
        <f>مرکز11!G130</f>
        <v>#DIV/0!</v>
      </c>
      <c r="M31" s="84" t="e">
        <f>مرکز12!G130</f>
        <v>#DIV/0!</v>
      </c>
      <c r="N31" s="74" t="e">
        <f>مرکز13!G130</f>
        <v>#DIV/0!</v>
      </c>
      <c r="O31" s="74" t="e">
        <f>مرکز14!G130</f>
        <v>#DIV/0!</v>
      </c>
      <c r="P31" s="74" t="e">
        <f>مرکز15!G130</f>
        <v>#DIV/0!</v>
      </c>
      <c r="Q31" s="74" t="e">
        <f>مرکز16!G130</f>
        <v>#DIV/0!</v>
      </c>
      <c r="R31" s="74" t="e">
        <f>'مرکز17)'!G130</f>
        <v>#DIV/0!</v>
      </c>
      <c r="S31" s="74" t="e">
        <f>مرکز18!G130</f>
        <v>#DIV/0!</v>
      </c>
      <c r="T31" s="74" t="e">
        <f>'مرک19)'!G130</f>
        <v>#DIV/0!</v>
      </c>
      <c r="U31" s="74" t="e">
        <f>مرکز20!G130</f>
        <v>#DIV/0!</v>
      </c>
      <c r="V31" s="74" t="e">
        <f>مرک21!G130</f>
        <v>#DIV/0!</v>
      </c>
      <c r="W31" s="74" t="e">
        <f>مرک22!G130</f>
        <v>#DIV/0!</v>
      </c>
      <c r="X31" s="74" t="e">
        <f>مرکز23!G130</f>
        <v>#DIV/0!</v>
      </c>
      <c r="Y31" s="121" t="e">
        <f>'کل شهرستان'!G130</f>
        <v>#DIV/0!</v>
      </c>
    </row>
    <row r="32" spans="1:25" ht="21.75" customHeight="1" thickTop="1" thickBot="1">
      <c r="A32" s="97" t="s">
        <v>165</v>
      </c>
      <c r="B32" s="84" t="e">
        <f>'مرکز 1'!G131</f>
        <v>#DIV/0!</v>
      </c>
      <c r="C32" s="84" t="e">
        <f>'مرکز 2'!G131</f>
        <v>#DIV/0!</v>
      </c>
      <c r="D32" s="84" t="e">
        <f>'مرکز 3'!G131</f>
        <v>#DIV/0!</v>
      </c>
      <c r="E32" s="84" t="e">
        <f>'مرکز 4'!G131</f>
        <v>#DIV/0!</v>
      </c>
      <c r="F32" s="84" t="e">
        <f>'مرکز 5'!G131</f>
        <v>#DIV/0!</v>
      </c>
      <c r="G32" s="84" t="e">
        <f>مرکز6!G131</f>
        <v>#DIV/0!</v>
      </c>
      <c r="H32" s="84" t="e">
        <f>مرکز7!G131</f>
        <v>#DIV/0!</v>
      </c>
      <c r="I32" s="84" t="e">
        <f>مرکز8!G131</f>
        <v>#DIV/0!</v>
      </c>
      <c r="J32" s="84" t="e">
        <f>مرکز9!G131</f>
        <v>#DIV/0!</v>
      </c>
      <c r="K32" s="84" t="e">
        <f>مرکز10!G131</f>
        <v>#DIV/0!</v>
      </c>
      <c r="L32" s="84" t="e">
        <f>مرکز11!G131</f>
        <v>#DIV/0!</v>
      </c>
      <c r="M32" s="84" t="e">
        <f>مرکز12!G131</f>
        <v>#DIV/0!</v>
      </c>
      <c r="N32" s="74" t="e">
        <f>مرکز13!G131</f>
        <v>#DIV/0!</v>
      </c>
      <c r="O32" s="74" t="e">
        <f>مرکز14!G131</f>
        <v>#DIV/0!</v>
      </c>
      <c r="P32" s="74" t="e">
        <f>مرکز15!G131</f>
        <v>#DIV/0!</v>
      </c>
      <c r="Q32" s="74" t="e">
        <f>مرکز16!G131</f>
        <v>#DIV/0!</v>
      </c>
      <c r="R32" s="74" t="e">
        <f>'مرکز17)'!G131</f>
        <v>#DIV/0!</v>
      </c>
      <c r="S32" s="74" t="e">
        <f>مرکز18!G131</f>
        <v>#DIV/0!</v>
      </c>
      <c r="T32" s="74" t="e">
        <f>'مرک19)'!G131</f>
        <v>#DIV/0!</v>
      </c>
      <c r="U32" s="74" t="e">
        <f>مرکز20!G131</f>
        <v>#DIV/0!</v>
      </c>
      <c r="V32" s="74" t="e">
        <f>مرک21!G131</f>
        <v>#DIV/0!</v>
      </c>
      <c r="W32" s="74" t="e">
        <f>مرک22!G131</f>
        <v>#DIV/0!</v>
      </c>
      <c r="X32" s="74" t="e">
        <f>مرکز23!G131</f>
        <v>#DIV/0!</v>
      </c>
      <c r="Y32" s="121" t="e">
        <f>'کل شهرستان'!G131</f>
        <v>#DIV/0!</v>
      </c>
    </row>
    <row r="33" spans="1:47" ht="21.75" customHeight="1" thickTop="1" thickBot="1">
      <c r="A33" s="97" t="s">
        <v>166</v>
      </c>
      <c r="B33" s="84" t="e">
        <f>'مرکز 1'!G132</f>
        <v>#DIV/0!</v>
      </c>
      <c r="C33" s="84" t="e">
        <f>'مرکز 2'!G132</f>
        <v>#DIV/0!</v>
      </c>
      <c r="D33" s="84" t="e">
        <f>'مرکز 3'!G132</f>
        <v>#DIV/0!</v>
      </c>
      <c r="E33" s="84" t="e">
        <f>'مرکز 4'!G132</f>
        <v>#DIV/0!</v>
      </c>
      <c r="F33" s="84" t="e">
        <f>'مرکز 5'!G132</f>
        <v>#DIV/0!</v>
      </c>
      <c r="G33" s="84" t="e">
        <f>مرکز6!G132</f>
        <v>#DIV/0!</v>
      </c>
      <c r="H33" s="84" t="e">
        <f>مرکز7!G132</f>
        <v>#DIV/0!</v>
      </c>
      <c r="I33" s="84" t="e">
        <f>مرکز8!G132</f>
        <v>#DIV/0!</v>
      </c>
      <c r="J33" s="84" t="e">
        <f>مرکز9!G132</f>
        <v>#DIV/0!</v>
      </c>
      <c r="K33" s="84" t="e">
        <f>مرکز10!G132</f>
        <v>#DIV/0!</v>
      </c>
      <c r="L33" s="84" t="e">
        <f>مرکز11!G132</f>
        <v>#DIV/0!</v>
      </c>
      <c r="M33" s="84" t="e">
        <f>مرکز12!G132</f>
        <v>#DIV/0!</v>
      </c>
      <c r="N33" s="74" t="e">
        <f>مرکز13!G132</f>
        <v>#DIV/0!</v>
      </c>
      <c r="O33" s="74" t="e">
        <f>مرکز14!G132</f>
        <v>#DIV/0!</v>
      </c>
      <c r="P33" s="74" t="e">
        <f>مرکز15!G132</f>
        <v>#DIV/0!</v>
      </c>
      <c r="Q33" s="74" t="e">
        <f>مرکز16!G132</f>
        <v>#DIV/0!</v>
      </c>
      <c r="R33" s="74" t="e">
        <f>'مرکز17)'!G132</f>
        <v>#DIV/0!</v>
      </c>
      <c r="S33" s="74" t="e">
        <f>مرکز18!G132</f>
        <v>#DIV/0!</v>
      </c>
      <c r="T33" s="74" t="e">
        <f>'مرک19)'!G132</f>
        <v>#DIV/0!</v>
      </c>
      <c r="U33" s="74" t="e">
        <f>مرکز20!G132</f>
        <v>#DIV/0!</v>
      </c>
      <c r="V33" s="74" t="e">
        <f>مرک21!G132</f>
        <v>#DIV/0!</v>
      </c>
      <c r="W33" s="74" t="e">
        <f>مرک22!G132</f>
        <v>#DIV/0!</v>
      </c>
      <c r="X33" s="74" t="e">
        <f>مرکز23!G132</f>
        <v>#DIV/0!</v>
      </c>
      <c r="Y33" s="121" t="e">
        <f>'کل شهرستان'!G132</f>
        <v>#DIV/0!</v>
      </c>
    </row>
    <row r="34" spans="1:47" ht="21.75" customHeight="1" thickTop="1" thickBot="1">
      <c r="A34" s="97" t="s">
        <v>279</v>
      </c>
      <c r="B34" s="84" t="e">
        <f>'مرکز 1'!G133</f>
        <v>#DIV/0!</v>
      </c>
      <c r="C34" s="84" t="e">
        <f>'مرکز 2'!G133</f>
        <v>#DIV/0!</v>
      </c>
      <c r="D34" s="84" t="e">
        <f>'مرکز 3'!G133</f>
        <v>#DIV/0!</v>
      </c>
      <c r="E34" s="84" t="e">
        <f>'مرکز 4'!G133</f>
        <v>#DIV/0!</v>
      </c>
      <c r="F34" s="84" t="e">
        <f>'مرکز 5'!G133</f>
        <v>#DIV/0!</v>
      </c>
      <c r="G34" s="84" t="e">
        <f>مرکز6!G133</f>
        <v>#DIV/0!</v>
      </c>
      <c r="H34" s="84" t="e">
        <f>مرکز7!G133</f>
        <v>#DIV/0!</v>
      </c>
      <c r="I34" s="84" t="e">
        <f>مرکز8!G133</f>
        <v>#DIV/0!</v>
      </c>
      <c r="J34" s="84" t="e">
        <f>مرکز9!G133</f>
        <v>#DIV/0!</v>
      </c>
      <c r="K34" s="84" t="e">
        <f>مرکز10!G133</f>
        <v>#DIV/0!</v>
      </c>
      <c r="L34" s="84" t="e">
        <f>مرکز11!G133</f>
        <v>#DIV/0!</v>
      </c>
      <c r="M34" s="84" t="e">
        <f>مرکز12!G133</f>
        <v>#DIV/0!</v>
      </c>
      <c r="N34" s="74" t="e">
        <f>مرکز13!G133</f>
        <v>#DIV/0!</v>
      </c>
      <c r="O34" s="74" t="e">
        <f>مرکز14!G133</f>
        <v>#DIV/0!</v>
      </c>
      <c r="P34" s="74" t="e">
        <f>مرکز15!G133</f>
        <v>#DIV/0!</v>
      </c>
      <c r="Q34" s="74" t="e">
        <f>مرکز16!G133</f>
        <v>#DIV/0!</v>
      </c>
      <c r="R34" s="74" t="e">
        <f>'مرکز17)'!G133</f>
        <v>#DIV/0!</v>
      </c>
      <c r="S34" s="74" t="e">
        <f>مرکز18!G133</f>
        <v>#DIV/0!</v>
      </c>
      <c r="T34" s="74" t="e">
        <f>'مرک19)'!G133</f>
        <v>#DIV/0!</v>
      </c>
      <c r="U34" s="74" t="e">
        <f>مرکز20!G133</f>
        <v>#DIV/0!</v>
      </c>
      <c r="V34" s="74" t="e">
        <f>مرک21!G133</f>
        <v>#DIV/0!</v>
      </c>
      <c r="W34" s="74" t="e">
        <f>مرک22!G133</f>
        <v>#DIV/0!</v>
      </c>
      <c r="X34" s="74" t="e">
        <f>مرکز23!G133</f>
        <v>#DIV/0!</v>
      </c>
      <c r="Y34" s="121" t="e">
        <f>'کل شهرستان'!G133</f>
        <v>#DIV/0!</v>
      </c>
      <c r="AR34" s="156"/>
      <c r="AU34" s="157"/>
    </row>
    <row r="35" spans="1:47" ht="21.75" customHeight="1" thickTop="1" thickBot="1">
      <c r="A35" s="97" t="s">
        <v>167</v>
      </c>
      <c r="B35" s="84" t="e">
        <f>'مرکز 1'!G134</f>
        <v>#DIV/0!</v>
      </c>
      <c r="C35" s="84" t="e">
        <f>'مرکز 2'!G134</f>
        <v>#DIV/0!</v>
      </c>
      <c r="D35" s="84" t="e">
        <f>'مرکز 3'!G134</f>
        <v>#DIV/0!</v>
      </c>
      <c r="E35" s="84" t="e">
        <f>'مرکز 4'!G134</f>
        <v>#DIV/0!</v>
      </c>
      <c r="F35" s="84" t="e">
        <f>'مرکز 5'!G134</f>
        <v>#DIV/0!</v>
      </c>
      <c r="G35" s="84" t="e">
        <f>مرکز6!G134</f>
        <v>#DIV/0!</v>
      </c>
      <c r="H35" s="84" t="e">
        <f>مرکز7!G134</f>
        <v>#DIV/0!</v>
      </c>
      <c r="I35" s="84" t="e">
        <f>مرکز8!G134</f>
        <v>#DIV/0!</v>
      </c>
      <c r="J35" s="84" t="e">
        <f>مرکز9!G134</f>
        <v>#DIV/0!</v>
      </c>
      <c r="K35" s="84" t="e">
        <f>مرکز10!G134</f>
        <v>#DIV/0!</v>
      </c>
      <c r="L35" s="84" t="e">
        <f>مرکز11!G134</f>
        <v>#DIV/0!</v>
      </c>
      <c r="M35" s="84" t="e">
        <f>مرکز12!G134</f>
        <v>#DIV/0!</v>
      </c>
      <c r="N35" s="74" t="e">
        <f>مرکز13!G134</f>
        <v>#DIV/0!</v>
      </c>
      <c r="O35" s="74" t="e">
        <f>مرکز14!G134</f>
        <v>#DIV/0!</v>
      </c>
      <c r="P35" s="74" t="e">
        <f>مرکز15!G134</f>
        <v>#DIV/0!</v>
      </c>
      <c r="Q35" s="74" t="e">
        <f>مرکز16!G134</f>
        <v>#DIV/0!</v>
      </c>
      <c r="R35" s="74" t="e">
        <f>'مرکز17)'!G134</f>
        <v>#DIV/0!</v>
      </c>
      <c r="S35" s="74" t="e">
        <f>مرکز18!G134</f>
        <v>#DIV/0!</v>
      </c>
      <c r="T35" s="74" t="e">
        <f>'مرک19)'!G134</f>
        <v>#DIV/0!</v>
      </c>
      <c r="U35" s="74" t="e">
        <f>مرکز20!G134</f>
        <v>#DIV/0!</v>
      </c>
      <c r="V35" s="74" t="e">
        <f>مرک21!G134</f>
        <v>#DIV/0!</v>
      </c>
      <c r="W35" s="74" t="e">
        <f>مرک22!G134</f>
        <v>#DIV/0!</v>
      </c>
      <c r="X35" s="74" t="e">
        <f>مرکز23!G134</f>
        <v>#DIV/0!</v>
      </c>
      <c r="Y35" s="121" t="e">
        <f>'کل شهرستان'!G134</f>
        <v>#DIV/0!</v>
      </c>
    </row>
    <row r="36" spans="1:47" ht="21.75" customHeight="1" thickTop="1" thickBot="1">
      <c r="A36" s="97" t="s">
        <v>168</v>
      </c>
      <c r="B36" s="84" t="e">
        <f>'مرکز 1'!G135</f>
        <v>#DIV/0!</v>
      </c>
      <c r="C36" s="84" t="e">
        <f>'مرکز 2'!G135</f>
        <v>#DIV/0!</v>
      </c>
      <c r="D36" s="84" t="e">
        <f>'مرکز 3'!G135</f>
        <v>#DIV/0!</v>
      </c>
      <c r="E36" s="84" t="e">
        <f>'مرکز 4'!G135</f>
        <v>#DIV/0!</v>
      </c>
      <c r="F36" s="84" t="e">
        <f>'مرکز 5'!G135</f>
        <v>#DIV/0!</v>
      </c>
      <c r="G36" s="84" t="e">
        <f>مرکز6!G135</f>
        <v>#DIV/0!</v>
      </c>
      <c r="H36" s="84" t="e">
        <f>مرکز7!G135</f>
        <v>#DIV/0!</v>
      </c>
      <c r="I36" s="84" t="e">
        <f>مرکز8!G135</f>
        <v>#DIV/0!</v>
      </c>
      <c r="J36" s="84" t="e">
        <f>مرکز9!G135</f>
        <v>#DIV/0!</v>
      </c>
      <c r="K36" s="84" t="e">
        <f>مرکز10!G135</f>
        <v>#DIV/0!</v>
      </c>
      <c r="L36" s="84" t="e">
        <f>مرکز11!G135</f>
        <v>#DIV/0!</v>
      </c>
      <c r="M36" s="84" t="e">
        <f>مرکز12!G135</f>
        <v>#DIV/0!</v>
      </c>
      <c r="N36" s="74" t="e">
        <f>مرکز13!G135</f>
        <v>#DIV/0!</v>
      </c>
      <c r="O36" s="74" t="e">
        <f>مرکز14!G135</f>
        <v>#DIV/0!</v>
      </c>
      <c r="P36" s="74" t="e">
        <f>مرکز15!G135</f>
        <v>#DIV/0!</v>
      </c>
      <c r="Q36" s="74" t="e">
        <f>مرکز16!G135</f>
        <v>#DIV/0!</v>
      </c>
      <c r="R36" s="74" t="e">
        <f>'مرکز17)'!G135</f>
        <v>#DIV/0!</v>
      </c>
      <c r="S36" s="74" t="e">
        <f>مرکز18!G135</f>
        <v>#DIV/0!</v>
      </c>
      <c r="T36" s="74" t="e">
        <f>'مرک19)'!G135</f>
        <v>#DIV/0!</v>
      </c>
      <c r="U36" s="74" t="e">
        <f>مرکز20!G135</f>
        <v>#DIV/0!</v>
      </c>
      <c r="V36" s="74" t="e">
        <f>مرک21!G135</f>
        <v>#DIV/0!</v>
      </c>
      <c r="W36" s="74" t="e">
        <f>مرک22!G135</f>
        <v>#DIV/0!</v>
      </c>
      <c r="X36" s="74" t="e">
        <f>مرکز23!G135</f>
        <v>#DIV/0!</v>
      </c>
      <c r="Y36" s="121" t="e">
        <f>'کل شهرستان'!G135</f>
        <v>#DIV/0!</v>
      </c>
    </row>
    <row r="37" spans="1:47" ht="21.75" customHeight="1" thickTop="1" thickBot="1">
      <c r="A37" s="97" t="s">
        <v>169</v>
      </c>
      <c r="B37" s="84" t="e">
        <f>'مرکز 1'!G136</f>
        <v>#DIV/0!</v>
      </c>
      <c r="C37" s="84" t="e">
        <f>'مرکز 2'!G136</f>
        <v>#DIV/0!</v>
      </c>
      <c r="D37" s="84" t="e">
        <f>'مرکز 3'!G136</f>
        <v>#DIV/0!</v>
      </c>
      <c r="E37" s="84" t="e">
        <f>'مرکز 4'!G136</f>
        <v>#DIV/0!</v>
      </c>
      <c r="F37" s="84" t="e">
        <f>'مرکز 5'!G136</f>
        <v>#DIV/0!</v>
      </c>
      <c r="G37" s="84" t="e">
        <f>مرکز6!G136</f>
        <v>#DIV/0!</v>
      </c>
      <c r="H37" s="84" t="e">
        <f>مرکز7!G136</f>
        <v>#DIV/0!</v>
      </c>
      <c r="I37" s="84" t="e">
        <f>مرکز8!G136</f>
        <v>#DIV/0!</v>
      </c>
      <c r="J37" s="84" t="e">
        <f>مرکز9!G136</f>
        <v>#DIV/0!</v>
      </c>
      <c r="K37" s="84" t="e">
        <f>مرکز10!G136</f>
        <v>#DIV/0!</v>
      </c>
      <c r="L37" s="84" t="e">
        <f>مرکز11!G136</f>
        <v>#DIV/0!</v>
      </c>
      <c r="M37" s="84" t="e">
        <f>مرکز12!G136</f>
        <v>#DIV/0!</v>
      </c>
      <c r="N37" s="74" t="e">
        <f>مرکز13!G136</f>
        <v>#DIV/0!</v>
      </c>
      <c r="O37" s="74" t="e">
        <f>مرکز14!G136</f>
        <v>#DIV/0!</v>
      </c>
      <c r="P37" s="74" t="e">
        <f>مرکز15!G136</f>
        <v>#DIV/0!</v>
      </c>
      <c r="Q37" s="74" t="e">
        <f>مرکز16!G136</f>
        <v>#DIV/0!</v>
      </c>
      <c r="R37" s="74" t="e">
        <f>'مرکز17)'!G136</f>
        <v>#DIV/0!</v>
      </c>
      <c r="S37" s="74" t="e">
        <f>مرکز18!G136</f>
        <v>#DIV/0!</v>
      </c>
      <c r="T37" s="74" t="e">
        <f>'مرک19)'!G136</f>
        <v>#DIV/0!</v>
      </c>
      <c r="U37" s="74" t="e">
        <f>مرکز20!G136</f>
        <v>#DIV/0!</v>
      </c>
      <c r="V37" s="74" t="e">
        <f>مرک21!G136</f>
        <v>#DIV/0!</v>
      </c>
      <c r="W37" s="74" t="e">
        <f>مرک22!G136</f>
        <v>#DIV/0!</v>
      </c>
      <c r="X37" s="74" t="e">
        <f>مرکز23!G136</f>
        <v>#DIV/0!</v>
      </c>
      <c r="Y37" s="121" t="e">
        <f>'کل شهرستان'!G136</f>
        <v>#DIV/0!</v>
      </c>
    </row>
    <row r="38" spans="1:47" ht="22.9" customHeight="1" thickTop="1" thickBot="1">
      <c r="A38" s="97" t="s">
        <v>170</v>
      </c>
      <c r="B38" s="84" t="e">
        <f>'مرکز 1'!G137</f>
        <v>#DIV/0!</v>
      </c>
      <c r="C38" s="84" t="e">
        <f>'مرکز 2'!G137</f>
        <v>#DIV/0!</v>
      </c>
      <c r="D38" s="84" t="e">
        <f>'مرکز 3'!G137</f>
        <v>#DIV/0!</v>
      </c>
      <c r="E38" s="84" t="e">
        <f>'مرکز 4'!G137</f>
        <v>#DIV/0!</v>
      </c>
      <c r="F38" s="84" t="e">
        <f>'مرکز 5'!G137</f>
        <v>#DIV/0!</v>
      </c>
      <c r="G38" s="84" t="e">
        <f>مرکز6!G137</f>
        <v>#DIV/0!</v>
      </c>
      <c r="H38" s="84" t="e">
        <f>مرکز7!G137</f>
        <v>#DIV/0!</v>
      </c>
      <c r="I38" s="84" t="e">
        <f>مرکز8!G137</f>
        <v>#DIV/0!</v>
      </c>
      <c r="J38" s="84" t="e">
        <f>مرکز9!G137</f>
        <v>#DIV/0!</v>
      </c>
      <c r="K38" s="84" t="e">
        <f>مرکز10!G137</f>
        <v>#DIV/0!</v>
      </c>
      <c r="L38" s="84" t="e">
        <f>مرکز11!G137</f>
        <v>#DIV/0!</v>
      </c>
      <c r="M38" s="84" t="e">
        <f>مرکز12!G137</f>
        <v>#DIV/0!</v>
      </c>
      <c r="N38" s="74" t="e">
        <f>مرکز13!G137</f>
        <v>#DIV/0!</v>
      </c>
      <c r="O38" s="74" t="e">
        <f>مرکز14!G137</f>
        <v>#DIV/0!</v>
      </c>
      <c r="P38" s="74" t="e">
        <f>مرکز15!G137</f>
        <v>#DIV/0!</v>
      </c>
      <c r="Q38" s="74" t="e">
        <f>مرکز16!G137</f>
        <v>#DIV/0!</v>
      </c>
      <c r="R38" s="74" t="e">
        <f>'مرکز17)'!G137</f>
        <v>#DIV/0!</v>
      </c>
      <c r="S38" s="74" t="e">
        <f>مرکز18!G137</f>
        <v>#DIV/0!</v>
      </c>
      <c r="T38" s="74" t="e">
        <f>'مرک19)'!G137</f>
        <v>#DIV/0!</v>
      </c>
      <c r="U38" s="74" t="e">
        <f>مرکز20!G137</f>
        <v>#DIV/0!</v>
      </c>
      <c r="V38" s="74" t="e">
        <f>مرک21!G137</f>
        <v>#DIV/0!</v>
      </c>
      <c r="W38" s="74" t="e">
        <f>مرک22!G137</f>
        <v>#DIV/0!</v>
      </c>
      <c r="X38" s="74" t="e">
        <f>مرکز23!G137</f>
        <v>#DIV/0!</v>
      </c>
      <c r="Y38" s="121" t="e">
        <f>'کل شهرستان'!G137</f>
        <v>#DIV/0!</v>
      </c>
    </row>
    <row r="39" spans="1:47" ht="25.5" customHeight="1" thickTop="1" thickBot="1">
      <c r="A39" s="304"/>
      <c r="B39" s="305"/>
      <c r="C39" s="305"/>
      <c r="D39" s="305"/>
      <c r="E39" s="305"/>
      <c r="F39" s="305"/>
      <c r="G39" s="305"/>
      <c r="H39" s="305"/>
      <c r="I39" s="305"/>
      <c r="J39" s="305"/>
      <c r="K39" s="305"/>
      <c r="L39" s="305"/>
      <c r="M39" s="306"/>
      <c r="N39" s="305"/>
      <c r="O39" s="305"/>
      <c r="P39" s="305"/>
      <c r="Q39" s="305"/>
      <c r="R39" s="305"/>
      <c r="S39" s="305"/>
      <c r="T39" s="305"/>
      <c r="U39" s="305"/>
      <c r="V39" s="305"/>
      <c r="W39" s="305"/>
      <c r="X39" s="305"/>
      <c r="Y39" s="306"/>
    </row>
    <row r="40" spans="1:47" ht="53.25" customHeight="1" thickTop="1" thickBot="1">
      <c r="A40" s="94" t="s">
        <v>230</v>
      </c>
      <c r="B40" s="95" t="s">
        <v>243</v>
      </c>
      <c r="C40" s="95" t="s">
        <v>244</v>
      </c>
      <c r="D40" s="95" t="s">
        <v>245</v>
      </c>
      <c r="E40" s="95" t="s">
        <v>246</v>
      </c>
      <c r="F40" s="95" t="s">
        <v>247</v>
      </c>
      <c r="G40" s="95" t="s">
        <v>248</v>
      </c>
      <c r="H40" s="95" t="s">
        <v>249</v>
      </c>
      <c r="I40" s="95" t="s">
        <v>250</v>
      </c>
      <c r="J40" s="95" t="s">
        <v>251</v>
      </c>
      <c r="K40" s="95" t="s">
        <v>252</v>
      </c>
      <c r="L40" s="95" t="s">
        <v>253</v>
      </c>
      <c r="M40" s="95" t="s">
        <v>254</v>
      </c>
      <c r="N40" s="95" t="s">
        <v>255</v>
      </c>
      <c r="O40" s="95" t="s">
        <v>256</v>
      </c>
      <c r="P40" s="95" t="s">
        <v>257</v>
      </c>
      <c r="Q40" s="95" t="s">
        <v>258</v>
      </c>
      <c r="R40" s="95" t="s">
        <v>259</v>
      </c>
      <c r="S40" s="154" t="s">
        <v>260</v>
      </c>
      <c r="T40" s="95" t="s">
        <v>261</v>
      </c>
      <c r="U40" s="95" t="s">
        <v>231</v>
      </c>
      <c r="V40" s="95" t="s">
        <v>262</v>
      </c>
      <c r="W40" s="155" t="s">
        <v>232</v>
      </c>
      <c r="X40" s="155" t="s">
        <v>233</v>
      </c>
      <c r="Y40" s="95" t="s">
        <v>283</v>
      </c>
    </row>
    <row r="41" spans="1:47" s="78" customFormat="1" ht="21" customHeight="1" thickTop="1" thickBot="1">
      <c r="A41" s="97" t="s">
        <v>122</v>
      </c>
      <c r="B41" s="69">
        <f>'مرکز 1'!N102</f>
        <v>0</v>
      </c>
      <c r="C41" s="72">
        <f>'مرکز 2'!N102</f>
        <v>0</v>
      </c>
      <c r="D41" s="72">
        <f>'مرکز 3'!N102</f>
        <v>0</v>
      </c>
      <c r="E41" s="72">
        <f>'مرکز 4'!N102</f>
        <v>0</v>
      </c>
      <c r="F41" s="72">
        <f>'مرکز 5'!N102</f>
        <v>0</v>
      </c>
      <c r="G41" s="72">
        <f>مرکز6!N102</f>
        <v>0</v>
      </c>
      <c r="H41" s="72">
        <f>مرکز7!N102</f>
        <v>0</v>
      </c>
      <c r="I41" s="72">
        <f>مرکز8!N102</f>
        <v>0</v>
      </c>
      <c r="J41" s="72">
        <f>مرکز9!N102</f>
        <v>0</v>
      </c>
      <c r="K41" s="72">
        <f>مرکز10!N102</f>
        <v>0</v>
      </c>
      <c r="L41" s="72">
        <f>مرکز11!N102</f>
        <v>0</v>
      </c>
      <c r="M41" s="72">
        <f>مرکز12!N102</f>
        <v>0</v>
      </c>
      <c r="N41" s="72">
        <f>مرکز13!N102</f>
        <v>0</v>
      </c>
      <c r="O41" s="72">
        <f>مرکز14!N102</f>
        <v>0</v>
      </c>
      <c r="P41" s="72">
        <f>مرکز15!N102</f>
        <v>0</v>
      </c>
      <c r="Q41" s="72">
        <f>مرکز16!N102</f>
        <v>0</v>
      </c>
      <c r="R41" s="72">
        <f>'مرکز17)'!N102</f>
        <v>0</v>
      </c>
      <c r="S41" s="73">
        <f>مرکز18!N102</f>
        <v>0</v>
      </c>
      <c r="T41" s="70">
        <f>'مرک19)'!N102</f>
        <v>0</v>
      </c>
      <c r="U41" s="72">
        <f>مرکز20!N102</f>
        <v>0</v>
      </c>
      <c r="V41" s="77">
        <f>مرک21!N102</f>
        <v>0</v>
      </c>
      <c r="W41" s="77">
        <f>مرک22!N102</f>
        <v>0</v>
      </c>
      <c r="X41" s="77">
        <f>مرکز23!N102</f>
        <v>0</v>
      </c>
      <c r="Y41" s="98">
        <f>'کل شهرستان'!N102</f>
        <v>0</v>
      </c>
    </row>
    <row r="42" spans="1:47" s="78" customFormat="1" ht="24" customHeight="1" thickTop="1" thickBot="1">
      <c r="A42" s="97" t="s">
        <v>124</v>
      </c>
      <c r="B42" s="74" t="e">
        <f>'مرکز 1'!N103</f>
        <v>#DIV/0!</v>
      </c>
      <c r="C42" s="74" t="e">
        <f>'مرکز 2'!N103</f>
        <v>#DIV/0!</v>
      </c>
      <c r="D42" s="74" t="e">
        <f>'مرکز 3'!N103</f>
        <v>#DIV/0!</v>
      </c>
      <c r="E42" s="74" t="e">
        <f>'مرکز 4'!N103</f>
        <v>#DIV/0!</v>
      </c>
      <c r="F42" s="74" t="e">
        <f>'مرکز 5'!N103</f>
        <v>#DIV/0!</v>
      </c>
      <c r="G42" s="74" t="e">
        <f>مرکز6!N103</f>
        <v>#DIV/0!</v>
      </c>
      <c r="H42" s="74" t="e">
        <f>مرکز7!N103</f>
        <v>#DIV/0!</v>
      </c>
      <c r="I42" s="74" t="e">
        <f>مرکز8!N103</f>
        <v>#DIV/0!</v>
      </c>
      <c r="J42" s="74" t="e">
        <f>مرکز9!N103</f>
        <v>#DIV/0!</v>
      </c>
      <c r="K42" s="74" t="e">
        <f>مرکز10!N103</f>
        <v>#DIV/0!</v>
      </c>
      <c r="L42" s="74" t="e">
        <f>مرکز11!N103</f>
        <v>#DIV/0!</v>
      </c>
      <c r="M42" s="74" t="e">
        <f>مرکز12!N103</f>
        <v>#DIV/0!</v>
      </c>
      <c r="N42" s="74" t="e">
        <f>مرکز13!N103</f>
        <v>#DIV/0!</v>
      </c>
      <c r="O42" s="74" t="e">
        <f>مرکز14!N103</f>
        <v>#DIV/0!</v>
      </c>
      <c r="P42" s="74" t="e">
        <f>مرکز15!N103</f>
        <v>#DIV/0!</v>
      </c>
      <c r="Q42" s="74" t="e">
        <f>مرکز16!N103</f>
        <v>#DIV/0!</v>
      </c>
      <c r="R42" s="74" t="e">
        <f>'مرکز17)'!N103</f>
        <v>#DIV/0!</v>
      </c>
      <c r="S42" s="75" t="e">
        <f>مرکز18!N103</f>
        <v>#DIV/0!</v>
      </c>
      <c r="T42" s="76" t="e">
        <f>'مرک19)'!N103</f>
        <v>#DIV/0!</v>
      </c>
      <c r="U42" s="74" t="e">
        <f>مرکز20!N103</f>
        <v>#DIV/0!</v>
      </c>
      <c r="V42" s="119" t="e">
        <f>مرک21!N103</f>
        <v>#DIV/0!</v>
      </c>
      <c r="W42" s="119" t="e">
        <f>مرک22!N103</f>
        <v>#DIV/0!</v>
      </c>
      <c r="X42" s="119" t="e">
        <f>مرکز23!N103</f>
        <v>#DIV/0!</v>
      </c>
      <c r="Y42" s="120" t="e">
        <f>'کل شهرستان'!N103</f>
        <v>#DIV/0!</v>
      </c>
    </row>
    <row r="43" spans="1:47" s="78" customFormat="1" ht="24" customHeight="1" thickTop="1" thickBot="1">
      <c r="A43" s="97" t="s">
        <v>126</v>
      </c>
      <c r="B43" s="74" t="e">
        <f>'مرکز 1'!N104</f>
        <v>#DIV/0!</v>
      </c>
      <c r="C43" s="74" t="e">
        <f>'مرکز 2'!N104</f>
        <v>#DIV/0!</v>
      </c>
      <c r="D43" s="74" t="e">
        <f>'مرکز 3'!N104</f>
        <v>#DIV/0!</v>
      </c>
      <c r="E43" s="74" t="e">
        <f>'مرکز 4'!N104</f>
        <v>#DIV/0!</v>
      </c>
      <c r="F43" s="74" t="e">
        <f>'مرکز 5'!N104</f>
        <v>#DIV/0!</v>
      </c>
      <c r="G43" s="74" t="e">
        <f>مرکز6!N104</f>
        <v>#DIV/0!</v>
      </c>
      <c r="H43" s="74" t="e">
        <f>مرکز7!N104</f>
        <v>#DIV/0!</v>
      </c>
      <c r="I43" s="74" t="e">
        <f>مرکز8!N104</f>
        <v>#DIV/0!</v>
      </c>
      <c r="J43" s="74" t="e">
        <f>مرکز9!N104</f>
        <v>#DIV/0!</v>
      </c>
      <c r="K43" s="74" t="e">
        <f>مرکز10!N104</f>
        <v>#DIV/0!</v>
      </c>
      <c r="L43" s="74" t="e">
        <f>مرکز11!N104</f>
        <v>#DIV/0!</v>
      </c>
      <c r="M43" s="74" t="e">
        <f>مرکز12!N104</f>
        <v>#DIV/0!</v>
      </c>
      <c r="N43" s="74" t="e">
        <f>مرکز13!N104</f>
        <v>#DIV/0!</v>
      </c>
      <c r="O43" s="74" t="e">
        <f>مرکز14!N104</f>
        <v>#DIV/0!</v>
      </c>
      <c r="P43" s="74" t="e">
        <f>مرکز15!N104</f>
        <v>#DIV/0!</v>
      </c>
      <c r="Q43" s="74" t="e">
        <f>مرکز16!N104</f>
        <v>#DIV/0!</v>
      </c>
      <c r="R43" s="74" t="e">
        <f>'مرکز17)'!N104</f>
        <v>#DIV/0!</v>
      </c>
      <c r="S43" s="75" t="e">
        <f>مرکز18!N104</f>
        <v>#DIV/0!</v>
      </c>
      <c r="T43" s="76" t="e">
        <f>'مرک19)'!N104</f>
        <v>#DIV/0!</v>
      </c>
      <c r="U43" s="74" t="e">
        <f>مرکز20!N104</f>
        <v>#DIV/0!</v>
      </c>
      <c r="V43" s="119" t="e">
        <f>مرک21!N104</f>
        <v>#DIV/0!</v>
      </c>
      <c r="W43" s="119" t="e">
        <f>مرک22!N104</f>
        <v>#DIV/0!</v>
      </c>
      <c r="X43" s="119" t="e">
        <f>مرکز23!N104</f>
        <v>#DIV/0!</v>
      </c>
      <c r="Y43" s="120" t="e">
        <f>'کل شهرستان'!N104</f>
        <v>#DIV/0!</v>
      </c>
    </row>
    <row r="44" spans="1:47" s="78" customFormat="1" ht="21.6" customHeight="1" thickTop="1" thickBot="1">
      <c r="A44" s="97" t="s">
        <v>128</v>
      </c>
      <c r="B44" s="74" t="e">
        <f>'مرکز 1'!N105</f>
        <v>#DIV/0!</v>
      </c>
      <c r="C44" s="74" t="e">
        <f>'مرکز 2'!N105</f>
        <v>#DIV/0!</v>
      </c>
      <c r="D44" s="74" t="e">
        <f>'مرکز 3'!N105</f>
        <v>#DIV/0!</v>
      </c>
      <c r="E44" s="74" t="e">
        <f>'مرکز 4'!N105</f>
        <v>#DIV/0!</v>
      </c>
      <c r="F44" s="74" t="e">
        <f>'مرکز 5'!N105</f>
        <v>#DIV/0!</v>
      </c>
      <c r="G44" s="74" t="e">
        <f>مرکز6!N105</f>
        <v>#DIV/0!</v>
      </c>
      <c r="H44" s="74" t="e">
        <f>مرکز7!N105</f>
        <v>#DIV/0!</v>
      </c>
      <c r="I44" s="74" t="e">
        <f>مرکز8!N105</f>
        <v>#DIV/0!</v>
      </c>
      <c r="J44" s="74" t="e">
        <f>مرکز9!N105</f>
        <v>#DIV/0!</v>
      </c>
      <c r="K44" s="74" t="e">
        <f>مرکز10!N105</f>
        <v>#DIV/0!</v>
      </c>
      <c r="L44" s="74" t="e">
        <f>مرکز11!N105</f>
        <v>#DIV/0!</v>
      </c>
      <c r="M44" s="74" t="e">
        <f>مرکز12!N105</f>
        <v>#DIV/0!</v>
      </c>
      <c r="N44" s="74" t="e">
        <f>مرکز13!N105</f>
        <v>#DIV/0!</v>
      </c>
      <c r="O44" s="74" t="e">
        <f>مرکز14!N105</f>
        <v>#DIV/0!</v>
      </c>
      <c r="P44" s="74" t="e">
        <f>مرکز15!N105</f>
        <v>#DIV/0!</v>
      </c>
      <c r="Q44" s="74" t="e">
        <f>مرکز16!N105</f>
        <v>#DIV/0!</v>
      </c>
      <c r="R44" s="74" t="e">
        <f>'مرکز17)'!N105</f>
        <v>#DIV/0!</v>
      </c>
      <c r="S44" s="75" t="e">
        <f>مرکز18!N105</f>
        <v>#DIV/0!</v>
      </c>
      <c r="T44" s="76" t="e">
        <f>'مرک19)'!N105</f>
        <v>#DIV/0!</v>
      </c>
      <c r="U44" s="74" t="e">
        <f>مرکز20!N105</f>
        <v>#DIV/0!</v>
      </c>
      <c r="V44" s="119" t="e">
        <f>مرک21!N105</f>
        <v>#DIV/0!</v>
      </c>
      <c r="W44" s="119" t="e">
        <f>مرک22!N105</f>
        <v>#DIV/0!</v>
      </c>
      <c r="X44" s="119" t="e">
        <f>مرکز23!N105</f>
        <v>#DIV/0!</v>
      </c>
      <c r="Y44" s="120" t="e">
        <f>'کل شهرستان'!N105</f>
        <v>#DIV/0!</v>
      </c>
    </row>
    <row r="45" spans="1:47" s="78" customFormat="1" ht="21.6" customHeight="1" thickTop="1" thickBot="1">
      <c r="A45" s="97" t="s">
        <v>130</v>
      </c>
      <c r="B45" s="74" t="e">
        <f>'مرکز 1'!N106</f>
        <v>#DIV/0!</v>
      </c>
      <c r="C45" s="74" t="e">
        <f>'مرکز 2'!N106</f>
        <v>#DIV/0!</v>
      </c>
      <c r="D45" s="74" t="e">
        <f>'مرکز 3'!N106</f>
        <v>#DIV/0!</v>
      </c>
      <c r="E45" s="74" t="e">
        <f>'مرکز 4'!N106</f>
        <v>#DIV/0!</v>
      </c>
      <c r="F45" s="74" t="e">
        <f>'مرکز 5'!N106</f>
        <v>#DIV/0!</v>
      </c>
      <c r="G45" s="74" t="e">
        <f>مرکز6!N106</f>
        <v>#DIV/0!</v>
      </c>
      <c r="H45" s="74" t="e">
        <f>مرکز7!N106</f>
        <v>#DIV/0!</v>
      </c>
      <c r="I45" s="74" t="e">
        <f>مرکز8!N106</f>
        <v>#DIV/0!</v>
      </c>
      <c r="J45" s="74" t="e">
        <f>مرکز9!N106</f>
        <v>#DIV/0!</v>
      </c>
      <c r="K45" s="74" t="e">
        <f>مرکز10!N106</f>
        <v>#DIV/0!</v>
      </c>
      <c r="L45" s="74" t="e">
        <f>مرکز11!N106</f>
        <v>#DIV/0!</v>
      </c>
      <c r="M45" s="74" t="e">
        <f>مرکز12!N106</f>
        <v>#DIV/0!</v>
      </c>
      <c r="N45" s="74" t="e">
        <f>مرکز13!N106</f>
        <v>#DIV/0!</v>
      </c>
      <c r="O45" s="74" t="e">
        <f>مرکز14!N106</f>
        <v>#DIV/0!</v>
      </c>
      <c r="P45" s="74" t="e">
        <f>مرکز15!N106</f>
        <v>#DIV/0!</v>
      </c>
      <c r="Q45" s="74" t="e">
        <f>مرکز16!N106</f>
        <v>#DIV/0!</v>
      </c>
      <c r="R45" s="74" t="e">
        <f>'مرکز17)'!N106</f>
        <v>#DIV/0!</v>
      </c>
      <c r="S45" s="75" t="e">
        <f>مرکز18!N106</f>
        <v>#DIV/0!</v>
      </c>
      <c r="T45" s="76" t="e">
        <f>'مرک19)'!N106</f>
        <v>#DIV/0!</v>
      </c>
      <c r="U45" s="74" t="e">
        <f>مرکز20!N106</f>
        <v>#DIV/0!</v>
      </c>
      <c r="V45" s="119" t="e">
        <f>مرک21!N106</f>
        <v>#DIV/0!</v>
      </c>
      <c r="W45" s="119" t="e">
        <f>مرک22!N106</f>
        <v>#DIV/0!</v>
      </c>
      <c r="X45" s="119" t="e">
        <f>مرکز23!N106</f>
        <v>#DIV/0!</v>
      </c>
      <c r="Y45" s="120" t="e">
        <f>'کل شهرستان'!N106</f>
        <v>#DIV/0!</v>
      </c>
    </row>
    <row r="46" spans="1:47" s="78" customFormat="1" ht="21.6" customHeight="1" thickTop="1" thickBot="1">
      <c r="A46" s="97" t="s">
        <v>132</v>
      </c>
      <c r="B46" s="74" t="e">
        <f>'مرکز 1'!N107</f>
        <v>#DIV/0!</v>
      </c>
      <c r="C46" s="74" t="e">
        <f>'مرکز 2'!N107</f>
        <v>#DIV/0!</v>
      </c>
      <c r="D46" s="74" t="e">
        <f>'مرکز 3'!N107</f>
        <v>#DIV/0!</v>
      </c>
      <c r="E46" s="74" t="e">
        <f>'مرکز 4'!N107</f>
        <v>#DIV/0!</v>
      </c>
      <c r="F46" s="74" t="e">
        <f>'مرکز 5'!N107</f>
        <v>#DIV/0!</v>
      </c>
      <c r="G46" s="74" t="e">
        <f>مرکز6!N107</f>
        <v>#DIV/0!</v>
      </c>
      <c r="H46" s="74" t="e">
        <f>مرکز7!N107</f>
        <v>#DIV/0!</v>
      </c>
      <c r="I46" s="74" t="e">
        <f>مرکز8!N107</f>
        <v>#DIV/0!</v>
      </c>
      <c r="J46" s="74" t="e">
        <f>مرکز9!N107</f>
        <v>#DIV/0!</v>
      </c>
      <c r="K46" s="74" t="e">
        <f>مرکز10!N107</f>
        <v>#DIV/0!</v>
      </c>
      <c r="L46" s="74" t="e">
        <f>مرکز11!N107</f>
        <v>#DIV/0!</v>
      </c>
      <c r="M46" s="74" t="e">
        <f>مرکز12!N107</f>
        <v>#DIV/0!</v>
      </c>
      <c r="N46" s="74" t="e">
        <f>مرکز13!N107</f>
        <v>#DIV/0!</v>
      </c>
      <c r="O46" s="74" t="e">
        <f>مرکز14!N107</f>
        <v>#DIV/0!</v>
      </c>
      <c r="P46" s="74" t="e">
        <f>مرکز15!N107</f>
        <v>#DIV/0!</v>
      </c>
      <c r="Q46" s="74" t="e">
        <f>مرکز16!N107</f>
        <v>#DIV/0!</v>
      </c>
      <c r="R46" s="74" t="e">
        <f>'مرکز17)'!N107</f>
        <v>#DIV/0!</v>
      </c>
      <c r="S46" s="75" t="e">
        <f>مرکز18!N107</f>
        <v>#DIV/0!</v>
      </c>
      <c r="T46" s="76" t="e">
        <f>'مرک19)'!N107</f>
        <v>#DIV/0!</v>
      </c>
      <c r="U46" s="74" t="e">
        <f>مرکز20!N107</f>
        <v>#DIV/0!</v>
      </c>
      <c r="V46" s="119" t="e">
        <f>مرک21!N107</f>
        <v>#DIV/0!</v>
      </c>
      <c r="W46" s="119" t="e">
        <f>مرک22!N107</f>
        <v>#DIV/0!</v>
      </c>
      <c r="X46" s="119" t="e">
        <f>مرکز23!N107</f>
        <v>#DIV/0!</v>
      </c>
      <c r="Y46" s="120" t="e">
        <f>'کل شهرستان'!N107</f>
        <v>#DIV/0!</v>
      </c>
    </row>
    <row r="47" spans="1:47" s="78" customFormat="1" ht="21.6" customHeight="1" thickTop="1" thickBot="1">
      <c r="A47" s="97" t="s">
        <v>134</v>
      </c>
      <c r="B47" s="74" t="e">
        <f>'مرکز 1'!N108</f>
        <v>#DIV/0!</v>
      </c>
      <c r="C47" s="74" t="e">
        <f>'مرکز 2'!N108</f>
        <v>#DIV/0!</v>
      </c>
      <c r="D47" s="74" t="e">
        <f>'مرکز 3'!N108</f>
        <v>#DIV/0!</v>
      </c>
      <c r="E47" s="74" t="e">
        <f>'مرکز 4'!N108</f>
        <v>#DIV/0!</v>
      </c>
      <c r="F47" s="74" t="e">
        <f>'مرکز 5'!N108</f>
        <v>#DIV/0!</v>
      </c>
      <c r="G47" s="74" t="e">
        <f>مرکز6!N108</f>
        <v>#DIV/0!</v>
      </c>
      <c r="H47" s="74" t="e">
        <f>مرکز7!N108</f>
        <v>#DIV/0!</v>
      </c>
      <c r="I47" s="74" t="e">
        <f>مرکز8!N108</f>
        <v>#DIV/0!</v>
      </c>
      <c r="J47" s="74" t="e">
        <f>مرکز9!N108</f>
        <v>#DIV/0!</v>
      </c>
      <c r="K47" s="74" t="e">
        <f>مرکز10!N108</f>
        <v>#DIV/0!</v>
      </c>
      <c r="L47" s="74" t="e">
        <f>مرکز11!N108</f>
        <v>#DIV/0!</v>
      </c>
      <c r="M47" s="74" t="e">
        <f>مرکز12!N108</f>
        <v>#DIV/0!</v>
      </c>
      <c r="N47" s="74" t="e">
        <f>مرکز13!N108</f>
        <v>#DIV/0!</v>
      </c>
      <c r="O47" s="74" t="e">
        <f>مرکز14!N108</f>
        <v>#DIV/0!</v>
      </c>
      <c r="P47" s="74" t="e">
        <f>مرکز15!N108</f>
        <v>#DIV/0!</v>
      </c>
      <c r="Q47" s="74" t="e">
        <f>مرکز16!N108</f>
        <v>#DIV/0!</v>
      </c>
      <c r="R47" s="74" t="e">
        <f>'مرکز17)'!N108</f>
        <v>#DIV/0!</v>
      </c>
      <c r="S47" s="75" t="e">
        <f>مرکز18!N108</f>
        <v>#DIV/0!</v>
      </c>
      <c r="T47" s="76" t="e">
        <f>'مرک19)'!N108</f>
        <v>#DIV/0!</v>
      </c>
      <c r="U47" s="74" t="e">
        <f>مرکز20!N108</f>
        <v>#DIV/0!</v>
      </c>
      <c r="V47" s="119" t="e">
        <f>مرک21!N108</f>
        <v>#DIV/0!</v>
      </c>
      <c r="W47" s="119" t="e">
        <f>مرک22!N108</f>
        <v>#DIV/0!</v>
      </c>
      <c r="X47" s="119" t="e">
        <f>مرکز23!N108</f>
        <v>#DIV/0!</v>
      </c>
      <c r="Y47" s="120" t="e">
        <f>'کل شهرستان'!N108</f>
        <v>#DIV/0!</v>
      </c>
    </row>
    <row r="48" spans="1:47" s="78" customFormat="1" ht="21.6" customHeight="1" thickTop="1" thickBot="1">
      <c r="A48" s="97" t="s">
        <v>136</v>
      </c>
      <c r="B48" s="74" t="e">
        <f>'مرکز 1'!N109</f>
        <v>#DIV/0!</v>
      </c>
      <c r="C48" s="74" t="e">
        <f>'مرکز 2'!N109</f>
        <v>#DIV/0!</v>
      </c>
      <c r="D48" s="74" t="e">
        <f>'مرکز 3'!N109</f>
        <v>#DIV/0!</v>
      </c>
      <c r="E48" s="74" t="e">
        <f>'مرکز 4'!N109</f>
        <v>#DIV/0!</v>
      </c>
      <c r="F48" s="74" t="e">
        <f>'مرکز 5'!N109</f>
        <v>#DIV/0!</v>
      </c>
      <c r="G48" s="74" t="e">
        <f>مرکز6!N109</f>
        <v>#DIV/0!</v>
      </c>
      <c r="H48" s="74" t="e">
        <f>مرکز7!N109</f>
        <v>#DIV/0!</v>
      </c>
      <c r="I48" s="74" t="e">
        <f>مرکز8!N109</f>
        <v>#DIV/0!</v>
      </c>
      <c r="J48" s="74" t="e">
        <f>مرکز9!N109</f>
        <v>#DIV/0!</v>
      </c>
      <c r="K48" s="74" t="e">
        <f>مرکز10!N109</f>
        <v>#DIV/0!</v>
      </c>
      <c r="L48" s="74" t="e">
        <f>مرکز11!N109</f>
        <v>#DIV/0!</v>
      </c>
      <c r="M48" s="74" t="e">
        <f>مرکز12!N109</f>
        <v>#DIV/0!</v>
      </c>
      <c r="N48" s="74" t="e">
        <f>مرکز13!N109</f>
        <v>#DIV/0!</v>
      </c>
      <c r="O48" s="74" t="e">
        <f>مرکز14!N109</f>
        <v>#DIV/0!</v>
      </c>
      <c r="P48" s="74" t="e">
        <f>مرکز15!N109</f>
        <v>#DIV/0!</v>
      </c>
      <c r="Q48" s="74" t="e">
        <f>مرکز16!N109</f>
        <v>#DIV/0!</v>
      </c>
      <c r="R48" s="74" t="e">
        <f>'مرکز17)'!N109</f>
        <v>#DIV/0!</v>
      </c>
      <c r="S48" s="75" t="e">
        <f>مرکز18!N109</f>
        <v>#DIV/0!</v>
      </c>
      <c r="T48" s="76" t="e">
        <f>'مرک19)'!N109</f>
        <v>#DIV/0!</v>
      </c>
      <c r="U48" s="74" t="e">
        <f>مرکز20!N109</f>
        <v>#DIV/0!</v>
      </c>
      <c r="V48" s="119" t="e">
        <f>مرک21!N109</f>
        <v>#DIV/0!</v>
      </c>
      <c r="W48" s="119" t="e">
        <f>مرک22!N109</f>
        <v>#DIV/0!</v>
      </c>
      <c r="X48" s="119" t="e">
        <f>مرکز23!N109</f>
        <v>#DIV/0!</v>
      </c>
      <c r="Y48" s="120" t="e">
        <f>'کل شهرستان'!N109</f>
        <v>#DIV/0!</v>
      </c>
    </row>
    <row r="49" spans="1:26" s="78" customFormat="1" ht="21.6" customHeight="1" thickTop="1" thickBot="1">
      <c r="A49" s="97" t="s">
        <v>138</v>
      </c>
      <c r="B49" s="74" t="e">
        <f>'مرکز 1'!N110</f>
        <v>#DIV/0!</v>
      </c>
      <c r="C49" s="74" t="e">
        <f>'مرکز 2'!N110</f>
        <v>#DIV/0!</v>
      </c>
      <c r="D49" s="74" t="e">
        <f>'مرکز 3'!N110</f>
        <v>#DIV/0!</v>
      </c>
      <c r="E49" s="74" t="e">
        <f>'مرکز 4'!N110</f>
        <v>#DIV/0!</v>
      </c>
      <c r="F49" s="74" t="e">
        <f>'مرکز 5'!N110</f>
        <v>#DIV/0!</v>
      </c>
      <c r="G49" s="74" t="e">
        <f>مرکز6!N110</f>
        <v>#DIV/0!</v>
      </c>
      <c r="H49" s="74" t="e">
        <f>مرکز7!N110</f>
        <v>#DIV/0!</v>
      </c>
      <c r="I49" s="74" t="e">
        <f>مرکز8!N110</f>
        <v>#DIV/0!</v>
      </c>
      <c r="J49" s="74" t="e">
        <f>مرکز9!N110</f>
        <v>#DIV/0!</v>
      </c>
      <c r="K49" s="74" t="e">
        <f>مرکز10!N110</f>
        <v>#DIV/0!</v>
      </c>
      <c r="L49" s="74" t="e">
        <f>مرکز11!N110</f>
        <v>#DIV/0!</v>
      </c>
      <c r="M49" s="74" t="e">
        <f>مرکز12!N110</f>
        <v>#DIV/0!</v>
      </c>
      <c r="N49" s="74" t="e">
        <f>مرکز13!N110</f>
        <v>#DIV/0!</v>
      </c>
      <c r="O49" s="74" t="e">
        <f>مرکز14!N110</f>
        <v>#DIV/0!</v>
      </c>
      <c r="P49" s="74" t="e">
        <f>مرکز15!N110</f>
        <v>#DIV/0!</v>
      </c>
      <c r="Q49" s="74" t="e">
        <f>مرکز16!N110</f>
        <v>#DIV/0!</v>
      </c>
      <c r="R49" s="74" t="e">
        <f>'مرکز17)'!N110</f>
        <v>#DIV/0!</v>
      </c>
      <c r="S49" s="75" t="e">
        <f>مرکز18!N110</f>
        <v>#DIV/0!</v>
      </c>
      <c r="T49" s="76" t="e">
        <f>'مرک19)'!N110</f>
        <v>#DIV/0!</v>
      </c>
      <c r="U49" s="74" t="e">
        <f>مرکز20!N110</f>
        <v>#DIV/0!</v>
      </c>
      <c r="V49" s="119" t="e">
        <f>مرک21!N110</f>
        <v>#DIV/0!</v>
      </c>
      <c r="W49" s="119" t="e">
        <f>مرک22!N110</f>
        <v>#DIV/0!</v>
      </c>
      <c r="X49" s="119" t="e">
        <f>مرکز23!N110</f>
        <v>#DIV/0!</v>
      </c>
      <c r="Y49" s="120" t="e">
        <f>'کل شهرستان'!N110</f>
        <v>#DIV/0!</v>
      </c>
    </row>
    <row r="50" spans="1:26" s="78" customFormat="1" ht="21.75" customHeight="1" thickTop="1" thickBot="1">
      <c r="A50" s="97" t="s">
        <v>141</v>
      </c>
      <c r="B50" s="74" t="e">
        <f>'مرکز 1'!N113</f>
        <v>#DIV/0!</v>
      </c>
      <c r="C50" s="74" t="e">
        <f>'مرکز 2'!N113</f>
        <v>#DIV/0!</v>
      </c>
      <c r="D50" s="74" t="e">
        <f>'مرکز 3'!N113</f>
        <v>#DIV/0!</v>
      </c>
      <c r="E50" s="74" t="e">
        <f>'مرکز 4'!N113</f>
        <v>#DIV/0!</v>
      </c>
      <c r="F50" s="74" t="e">
        <f>'مرکز 5'!N113</f>
        <v>#DIV/0!</v>
      </c>
      <c r="G50" s="74" t="e">
        <f>مرکز6!N113</f>
        <v>#DIV/0!</v>
      </c>
      <c r="H50" s="74" t="e">
        <f>مرکز7!N113</f>
        <v>#DIV/0!</v>
      </c>
      <c r="I50" s="74" t="e">
        <f>مرکز8!N113</f>
        <v>#DIV/0!</v>
      </c>
      <c r="J50" s="74" t="e">
        <f>مرکز9!N113</f>
        <v>#DIV/0!</v>
      </c>
      <c r="K50" s="74" t="e">
        <f>مرکز10!N113</f>
        <v>#DIV/0!</v>
      </c>
      <c r="L50" s="74" t="e">
        <f>مرکز11!N113</f>
        <v>#DIV/0!</v>
      </c>
      <c r="M50" s="74" t="e">
        <f>مرکز12!N113</f>
        <v>#DIV/0!</v>
      </c>
      <c r="N50" s="74" t="e">
        <f>مرکز13!N113</f>
        <v>#DIV/0!</v>
      </c>
      <c r="O50" s="74" t="e">
        <f>مرکز14!N113</f>
        <v>#DIV/0!</v>
      </c>
      <c r="P50" s="74" t="e">
        <f>مرکز15!N113</f>
        <v>#DIV/0!</v>
      </c>
      <c r="Q50" s="74" t="e">
        <f>مرکز16!N113</f>
        <v>#DIV/0!</v>
      </c>
      <c r="R50" s="74" t="e">
        <f>'مرکز17)'!N113</f>
        <v>#DIV/0!</v>
      </c>
      <c r="S50" s="75" t="e">
        <f>مرکز18!N113</f>
        <v>#DIV/0!</v>
      </c>
      <c r="T50" s="76" t="e">
        <f>'مرک19)'!N113</f>
        <v>#DIV/0!</v>
      </c>
      <c r="U50" s="74" t="e">
        <f>مرکز20!N113</f>
        <v>#DIV/0!</v>
      </c>
      <c r="V50" s="74" t="e">
        <f>مرک21!N113</f>
        <v>#DIV/0!</v>
      </c>
      <c r="W50" s="99" t="e">
        <f>مرک22!N113</f>
        <v>#DIV/0!</v>
      </c>
      <c r="X50" s="99" t="e">
        <f>مرکز23!N113</f>
        <v>#DIV/0!</v>
      </c>
      <c r="Y50" s="74" t="e">
        <f>'کل شهرستان'!N113</f>
        <v>#DIV/0!</v>
      </c>
    </row>
    <row r="51" spans="1:26" s="78" customFormat="1" ht="21.75" customHeight="1" thickTop="1" thickBot="1">
      <c r="A51" s="97" t="s">
        <v>143</v>
      </c>
      <c r="B51" s="74" t="e">
        <f>'مرکز 1'!N114</f>
        <v>#DIV/0!</v>
      </c>
      <c r="C51" s="74" t="e">
        <f>'مرکز 2'!N114</f>
        <v>#DIV/0!</v>
      </c>
      <c r="D51" s="74" t="e">
        <f>'مرکز 3'!N114</f>
        <v>#DIV/0!</v>
      </c>
      <c r="E51" s="74" t="e">
        <f>'مرکز 4'!N114</f>
        <v>#DIV/0!</v>
      </c>
      <c r="F51" s="74" t="e">
        <f>'مرکز 5'!N114</f>
        <v>#DIV/0!</v>
      </c>
      <c r="G51" s="74" t="e">
        <f>مرکز6!N114</f>
        <v>#DIV/0!</v>
      </c>
      <c r="H51" s="74" t="e">
        <f>مرکز7!N114</f>
        <v>#DIV/0!</v>
      </c>
      <c r="I51" s="74" t="e">
        <f>مرکز8!N114</f>
        <v>#DIV/0!</v>
      </c>
      <c r="J51" s="74" t="e">
        <f>مرکز9!N114</f>
        <v>#DIV/0!</v>
      </c>
      <c r="K51" s="74" t="e">
        <f>مرکز10!N114</f>
        <v>#DIV/0!</v>
      </c>
      <c r="L51" s="74" t="e">
        <f>مرکز11!N114</f>
        <v>#DIV/0!</v>
      </c>
      <c r="M51" s="74" t="e">
        <f>مرکز12!N114</f>
        <v>#DIV/0!</v>
      </c>
      <c r="N51" s="74" t="e">
        <f>مرکز13!N114</f>
        <v>#DIV/0!</v>
      </c>
      <c r="O51" s="74" t="e">
        <f>مرکز14!N114</f>
        <v>#DIV/0!</v>
      </c>
      <c r="P51" s="74" t="e">
        <f>مرکز15!N114</f>
        <v>#DIV/0!</v>
      </c>
      <c r="Q51" s="74" t="e">
        <f>مرکز16!N114</f>
        <v>#DIV/0!</v>
      </c>
      <c r="R51" s="74" t="e">
        <f>'مرکز17)'!N114</f>
        <v>#DIV/0!</v>
      </c>
      <c r="S51" s="75" t="e">
        <f>مرکز18!N114</f>
        <v>#DIV/0!</v>
      </c>
      <c r="T51" s="76" t="e">
        <f>'مرک19)'!N114</f>
        <v>#DIV/0!</v>
      </c>
      <c r="U51" s="74" t="e">
        <f>مرکز20!N114</f>
        <v>#DIV/0!</v>
      </c>
      <c r="V51" s="74" t="e">
        <f>مرک21!N114</f>
        <v>#DIV/0!</v>
      </c>
      <c r="W51" s="99" t="e">
        <f>مرک22!N114</f>
        <v>#DIV/0!</v>
      </c>
      <c r="X51" s="99" t="e">
        <f>مرکز23!N114</f>
        <v>#DIV/0!</v>
      </c>
      <c r="Y51" s="74" t="e">
        <f>'کل شهرستان'!N114</f>
        <v>#DIV/0!</v>
      </c>
    </row>
    <row r="52" spans="1:26" s="78" customFormat="1" ht="21.75" customHeight="1" thickTop="1" thickBot="1">
      <c r="A52" s="97" t="s">
        <v>145</v>
      </c>
      <c r="B52" s="74" t="e">
        <f>'مرکز 1'!N115</f>
        <v>#DIV/0!</v>
      </c>
      <c r="C52" s="74" t="e">
        <f>'مرکز 2'!N115</f>
        <v>#DIV/0!</v>
      </c>
      <c r="D52" s="74" t="e">
        <f>'مرکز 3'!N115</f>
        <v>#DIV/0!</v>
      </c>
      <c r="E52" s="74" t="e">
        <f>'مرکز 4'!N115</f>
        <v>#DIV/0!</v>
      </c>
      <c r="F52" s="74" t="e">
        <f>'مرکز 5'!N115</f>
        <v>#DIV/0!</v>
      </c>
      <c r="G52" s="74" t="e">
        <f>مرکز6!N115</f>
        <v>#DIV/0!</v>
      </c>
      <c r="H52" s="74" t="e">
        <f>مرکز7!N115</f>
        <v>#DIV/0!</v>
      </c>
      <c r="I52" s="74" t="e">
        <f>مرکز8!N115</f>
        <v>#DIV/0!</v>
      </c>
      <c r="J52" s="74" t="e">
        <f>مرکز9!N115</f>
        <v>#DIV/0!</v>
      </c>
      <c r="K52" s="74" t="e">
        <f>مرکز10!N115</f>
        <v>#DIV/0!</v>
      </c>
      <c r="L52" s="74" t="e">
        <f>مرکز11!N115</f>
        <v>#DIV/0!</v>
      </c>
      <c r="M52" s="74" t="e">
        <f>مرکز12!N115</f>
        <v>#DIV/0!</v>
      </c>
      <c r="N52" s="74" t="e">
        <f>مرکز13!N115</f>
        <v>#DIV/0!</v>
      </c>
      <c r="O52" s="74" t="e">
        <f>مرکز14!N115</f>
        <v>#DIV/0!</v>
      </c>
      <c r="P52" s="74" t="e">
        <f>مرکز15!N115</f>
        <v>#DIV/0!</v>
      </c>
      <c r="Q52" s="74" t="e">
        <f>مرکز16!N115</f>
        <v>#DIV/0!</v>
      </c>
      <c r="R52" s="74" t="e">
        <f>'مرکز17)'!N115</f>
        <v>#DIV/0!</v>
      </c>
      <c r="S52" s="75" t="e">
        <f>مرکز18!N115</f>
        <v>#DIV/0!</v>
      </c>
      <c r="T52" s="76" t="e">
        <f>'مرک19)'!N115</f>
        <v>#DIV/0!</v>
      </c>
      <c r="U52" s="74" t="e">
        <f>مرکز20!N115</f>
        <v>#DIV/0!</v>
      </c>
      <c r="V52" s="74" t="e">
        <f>مرک21!N115</f>
        <v>#DIV/0!</v>
      </c>
      <c r="W52" s="99" t="e">
        <f>مرک22!N115</f>
        <v>#DIV/0!</v>
      </c>
      <c r="X52" s="99" t="e">
        <f>مرکز23!N115</f>
        <v>#DIV/0!</v>
      </c>
      <c r="Y52" s="74" t="e">
        <f>'کل شهرستان'!N115</f>
        <v>#DIV/0!</v>
      </c>
    </row>
    <row r="53" spans="1:26" s="78" customFormat="1" ht="21.75" customHeight="1" thickTop="1" thickBot="1">
      <c r="A53" s="97" t="s">
        <v>147</v>
      </c>
      <c r="B53" s="74" t="e">
        <f>'مرکز 1'!N116</f>
        <v>#DIV/0!</v>
      </c>
      <c r="C53" s="74" t="e">
        <f>'مرکز 2'!N116</f>
        <v>#DIV/0!</v>
      </c>
      <c r="D53" s="74" t="e">
        <f>'مرکز 3'!N116</f>
        <v>#DIV/0!</v>
      </c>
      <c r="E53" s="74" t="e">
        <f>'مرکز 4'!N116</f>
        <v>#DIV/0!</v>
      </c>
      <c r="F53" s="74" t="e">
        <f>'مرکز 5'!N116</f>
        <v>#DIV/0!</v>
      </c>
      <c r="G53" s="74" t="e">
        <f>مرکز6!N116</f>
        <v>#DIV/0!</v>
      </c>
      <c r="H53" s="74" t="e">
        <f>مرکز7!N116</f>
        <v>#DIV/0!</v>
      </c>
      <c r="I53" s="74" t="e">
        <f>مرکز8!N116</f>
        <v>#DIV/0!</v>
      </c>
      <c r="J53" s="74" t="e">
        <f>مرکز9!N116</f>
        <v>#DIV/0!</v>
      </c>
      <c r="K53" s="74" t="e">
        <f>مرکز10!N116</f>
        <v>#DIV/0!</v>
      </c>
      <c r="L53" s="74" t="e">
        <f>مرکز11!N116</f>
        <v>#DIV/0!</v>
      </c>
      <c r="M53" s="74" t="e">
        <f>مرکز12!N116</f>
        <v>#DIV/0!</v>
      </c>
      <c r="N53" s="74" t="e">
        <f>مرکز13!N116</f>
        <v>#DIV/0!</v>
      </c>
      <c r="O53" s="74" t="e">
        <f>مرکز14!N116</f>
        <v>#DIV/0!</v>
      </c>
      <c r="P53" s="74" t="e">
        <f>مرکز15!N116</f>
        <v>#DIV/0!</v>
      </c>
      <c r="Q53" s="74" t="e">
        <f>مرکز16!N116</f>
        <v>#DIV/0!</v>
      </c>
      <c r="R53" s="74" t="e">
        <f>'مرکز17)'!N116</f>
        <v>#DIV/0!</v>
      </c>
      <c r="S53" s="75" t="e">
        <f>مرکز18!N116</f>
        <v>#DIV/0!</v>
      </c>
      <c r="T53" s="76" t="e">
        <f>'مرک19)'!N116</f>
        <v>#DIV/0!</v>
      </c>
      <c r="U53" s="74" t="e">
        <f>مرکز20!N116</f>
        <v>#DIV/0!</v>
      </c>
      <c r="V53" s="74" t="e">
        <f>مرک21!N116</f>
        <v>#DIV/0!</v>
      </c>
      <c r="W53" s="99" t="e">
        <f>مرک22!N116</f>
        <v>#DIV/0!</v>
      </c>
      <c r="X53" s="99" t="e">
        <f>مرکز23!N116</f>
        <v>#DIV/0!</v>
      </c>
      <c r="Y53" s="74" t="e">
        <f>'کل شهرستان'!N116</f>
        <v>#DIV/0!</v>
      </c>
    </row>
    <row r="54" spans="1:26" s="78" customFormat="1" ht="21.75" customHeight="1" thickTop="1" thickBot="1">
      <c r="A54" s="97" t="s">
        <v>149</v>
      </c>
      <c r="B54" s="74" t="e">
        <f>'مرکز 1'!N117</f>
        <v>#DIV/0!</v>
      </c>
      <c r="C54" s="74" t="e">
        <f>'مرکز 2'!N117</f>
        <v>#DIV/0!</v>
      </c>
      <c r="D54" s="74" t="e">
        <f>'مرکز 3'!N117</f>
        <v>#DIV/0!</v>
      </c>
      <c r="E54" s="74" t="e">
        <f>'مرکز 4'!N117</f>
        <v>#DIV/0!</v>
      </c>
      <c r="F54" s="74" t="e">
        <f>'مرکز 5'!N117</f>
        <v>#DIV/0!</v>
      </c>
      <c r="G54" s="74" t="e">
        <f>مرکز6!N117</f>
        <v>#DIV/0!</v>
      </c>
      <c r="H54" s="74" t="e">
        <f>مرکز7!N117</f>
        <v>#DIV/0!</v>
      </c>
      <c r="I54" s="74" t="e">
        <f>مرکز8!N117</f>
        <v>#DIV/0!</v>
      </c>
      <c r="J54" s="74" t="e">
        <f>مرکز9!N117</f>
        <v>#DIV/0!</v>
      </c>
      <c r="K54" s="74" t="e">
        <f>مرکز10!N117</f>
        <v>#DIV/0!</v>
      </c>
      <c r="L54" s="74" t="e">
        <f>مرکز11!N117</f>
        <v>#DIV/0!</v>
      </c>
      <c r="M54" s="74" t="e">
        <f>مرکز12!N117</f>
        <v>#DIV/0!</v>
      </c>
      <c r="N54" s="74" t="e">
        <f>مرکز13!N117</f>
        <v>#DIV/0!</v>
      </c>
      <c r="O54" s="74" t="e">
        <f>مرکز14!N117</f>
        <v>#DIV/0!</v>
      </c>
      <c r="P54" s="74" t="e">
        <f>مرکز15!N117</f>
        <v>#DIV/0!</v>
      </c>
      <c r="Q54" s="74" t="e">
        <f>مرکز16!N117</f>
        <v>#DIV/0!</v>
      </c>
      <c r="R54" s="74" t="e">
        <f>'مرکز17)'!N117</f>
        <v>#DIV/0!</v>
      </c>
      <c r="S54" s="75" t="e">
        <f>مرکز18!N117</f>
        <v>#DIV/0!</v>
      </c>
      <c r="T54" s="76" t="e">
        <f>'مرک19)'!N117</f>
        <v>#DIV/0!</v>
      </c>
      <c r="U54" s="74" t="e">
        <f>مرکز20!N117</f>
        <v>#DIV/0!</v>
      </c>
      <c r="V54" s="74" t="e">
        <f>مرک21!N117</f>
        <v>#DIV/0!</v>
      </c>
      <c r="W54" s="99" t="e">
        <f>مرک22!N117</f>
        <v>#DIV/0!</v>
      </c>
      <c r="X54" s="99" t="e">
        <f>مرکز23!N117</f>
        <v>#DIV/0!</v>
      </c>
      <c r="Y54" s="74" t="e">
        <f>'کل شهرستان'!N117</f>
        <v>#DIV/0!</v>
      </c>
    </row>
    <row r="55" spans="1:26" s="78" customFormat="1" ht="21.75" customHeight="1" thickTop="1" thickBot="1">
      <c r="A55" s="97" t="s">
        <v>151</v>
      </c>
      <c r="B55" s="74" t="e">
        <f>'مرکز 1'!N118</f>
        <v>#DIV/0!</v>
      </c>
      <c r="C55" s="74" t="e">
        <f>'مرکز 2'!N118</f>
        <v>#DIV/0!</v>
      </c>
      <c r="D55" s="74" t="e">
        <f>'مرکز 3'!N118</f>
        <v>#DIV/0!</v>
      </c>
      <c r="E55" s="74" t="e">
        <f>'مرکز 4'!N118</f>
        <v>#DIV/0!</v>
      </c>
      <c r="F55" s="74" t="e">
        <f>'مرکز 5'!N118</f>
        <v>#DIV/0!</v>
      </c>
      <c r="G55" s="74" t="e">
        <f>مرکز6!N118</f>
        <v>#DIV/0!</v>
      </c>
      <c r="H55" s="74" t="e">
        <f>مرکز7!N118</f>
        <v>#DIV/0!</v>
      </c>
      <c r="I55" s="74" t="e">
        <f>مرکز8!N118</f>
        <v>#DIV/0!</v>
      </c>
      <c r="J55" s="74" t="e">
        <f>مرکز9!N118</f>
        <v>#DIV/0!</v>
      </c>
      <c r="K55" s="74" t="e">
        <f>مرکز10!N118</f>
        <v>#DIV/0!</v>
      </c>
      <c r="L55" s="74" t="e">
        <f>مرکز11!N118</f>
        <v>#DIV/0!</v>
      </c>
      <c r="M55" s="74" t="e">
        <f>مرکز12!N118</f>
        <v>#DIV/0!</v>
      </c>
      <c r="N55" s="74" t="e">
        <f>مرکز13!N118</f>
        <v>#DIV/0!</v>
      </c>
      <c r="O55" s="74" t="e">
        <f>مرکز14!N118</f>
        <v>#DIV/0!</v>
      </c>
      <c r="P55" s="74" t="e">
        <f>مرکز15!N118</f>
        <v>#DIV/0!</v>
      </c>
      <c r="Q55" s="74" t="e">
        <f>مرکز16!N118</f>
        <v>#DIV/0!</v>
      </c>
      <c r="R55" s="74" t="e">
        <f>'مرکز17)'!N118</f>
        <v>#DIV/0!</v>
      </c>
      <c r="S55" s="75" t="e">
        <f>مرکز18!N118</f>
        <v>#DIV/0!</v>
      </c>
      <c r="T55" s="76" t="e">
        <f>'مرک19)'!N118</f>
        <v>#DIV/0!</v>
      </c>
      <c r="U55" s="109" t="e">
        <f>مرکز20!N118</f>
        <v>#DIV/0!</v>
      </c>
      <c r="V55" s="74" t="e">
        <f>مرک21!N118</f>
        <v>#DIV/0!</v>
      </c>
      <c r="W55" s="99" t="e">
        <f>مرک22!N118</f>
        <v>#DIV/0!</v>
      </c>
      <c r="X55" s="99" t="e">
        <f>مرکز23!N118</f>
        <v>#DIV/0!</v>
      </c>
      <c r="Y55" s="74" t="e">
        <f>'کل شهرستان'!N118</f>
        <v>#DIV/0!</v>
      </c>
    </row>
    <row r="56" spans="1:26" s="78" customFormat="1" ht="21.75" customHeight="1" thickTop="1" thickBot="1">
      <c r="A56" s="97" t="s">
        <v>85</v>
      </c>
      <c r="B56" s="74" t="e">
        <f>'مرکز 1'!N121</f>
        <v>#DIV/0!</v>
      </c>
      <c r="C56" s="74" t="e">
        <f>'مرکز 2'!N121</f>
        <v>#DIV/0!</v>
      </c>
      <c r="D56" s="74" t="e">
        <f>'مرکز 3'!N121</f>
        <v>#DIV/0!</v>
      </c>
      <c r="E56" s="74" t="e">
        <f>'مرکز 4'!N121</f>
        <v>#DIV/0!</v>
      </c>
      <c r="F56" s="74" t="e">
        <f>'مرکز 5'!N121</f>
        <v>#DIV/0!</v>
      </c>
      <c r="G56" s="74" t="e">
        <f>مرکز6!N121</f>
        <v>#DIV/0!</v>
      </c>
      <c r="H56" s="74" t="e">
        <f>مرکز7!N121</f>
        <v>#DIV/0!</v>
      </c>
      <c r="I56" s="74" t="e">
        <f>مرکز8!N121</f>
        <v>#DIV/0!</v>
      </c>
      <c r="J56" s="74" t="e">
        <f>مرکز9!N121</f>
        <v>#DIV/0!</v>
      </c>
      <c r="K56" s="74" t="e">
        <f>مرکز10!N121</f>
        <v>#DIV/0!</v>
      </c>
      <c r="L56" s="74" t="e">
        <f>مرکز11!N121</f>
        <v>#DIV/0!</v>
      </c>
      <c r="M56" s="74" t="e">
        <f>مرکز12!N121</f>
        <v>#DIV/0!</v>
      </c>
      <c r="N56" s="74" t="e">
        <f>مرکز13!N121</f>
        <v>#DIV/0!</v>
      </c>
      <c r="O56" s="74" t="e">
        <f>مرکز14!N121</f>
        <v>#DIV/0!</v>
      </c>
      <c r="P56" s="74" t="e">
        <f>مرکز15!N121</f>
        <v>#DIV/0!</v>
      </c>
      <c r="Q56" s="74" t="e">
        <f>مرکز16!N121</f>
        <v>#DIV/0!</v>
      </c>
      <c r="R56" s="74" t="e">
        <f>'مرکز17)'!N121</f>
        <v>#DIV/0!</v>
      </c>
      <c r="S56" s="75" t="e">
        <f>مرکز18!N121</f>
        <v>#DIV/0!</v>
      </c>
      <c r="T56" s="76" t="e">
        <f>'مرک19)'!N121</f>
        <v>#DIV/0!</v>
      </c>
      <c r="U56" s="109" t="e">
        <f>مرکز20!N121</f>
        <v>#DIV/0!</v>
      </c>
      <c r="V56" s="74" t="e">
        <f>مرک21!N121</f>
        <v>#DIV/0!</v>
      </c>
      <c r="W56" s="74" t="e">
        <f>مرک22!N121</f>
        <v>#DIV/0!</v>
      </c>
      <c r="X56" s="74" t="e">
        <f>مرکز23!N121</f>
        <v>#DIV/0!</v>
      </c>
      <c r="Y56" s="74" t="e">
        <f>'کل شهرستان'!N121</f>
        <v>#DIV/0!</v>
      </c>
      <c r="Z56" s="78" t="s">
        <v>282</v>
      </c>
    </row>
    <row r="57" spans="1:26" s="78" customFormat="1" ht="21" customHeight="1" thickTop="1" thickBot="1">
      <c r="A57" s="97" t="s">
        <v>86</v>
      </c>
      <c r="B57" s="74" t="e">
        <f>'مرکز 1'!N122</f>
        <v>#DIV/0!</v>
      </c>
      <c r="C57" s="74" t="e">
        <f>'مرکز 2'!N122</f>
        <v>#DIV/0!</v>
      </c>
      <c r="D57" s="74" t="e">
        <f>'مرکز 3'!N122</f>
        <v>#DIV/0!</v>
      </c>
      <c r="E57" s="74" t="e">
        <f>'مرکز 4'!N122</f>
        <v>#DIV/0!</v>
      </c>
      <c r="F57" s="74" t="e">
        <f>'مرکز 5'!N122</f>
        <v>#DIV/0!</v>
      </c>
      <c r="G57" s="74" t="e">
        <f>مرکز6!N122</f>
        <v>#DIV/0!</v>
      </c>
      <c r="H57" s="74" t="e">
        <f>مرکز7!N122</f>
        <v>#DIV/0!</v>
      </c>
      <c r="I57" s="74" t="e">
        <f>مرکز8!N122</f>
        <v>#DIV/0!</v>
      </c>
      <c r="J57" s="74" t="e">
        <f>مرکز9!N122</f>
        <v>#DIV/0!</v>
      </c>
      <c r="K57" s="74" t="e">
        <f>مرکز10!N122</f>
        <v>#DIV/0!</v>
      </c>
      <c r="L57" s="74" t="e">
        <f>مرکز11!N122</f>
        <v>#DIV/0!</v>
      </c>
      <c r="M57" s="74" t="e">
        <f>مرکز12!N122</f>
        <v>#DIV/0!</v>
      </c>
      <c r="N57" s="74" t="e">
        <f>مرکز13!N122</f>
        <v>#DIV/0!</v>
      </c>
      <c r="O57" s="74" t="e">
        <f>مرکز14!N122</f>
        <v>#DIV/0!</v>
      </c>
      <c r="P57" s="74" t="e">
        <f>مرکز15!N122</f>
        <v>#DIV/0!</v>
      </c>
      <c r="Q57" s="74" t="e">
        <f>مرکز16!N122</f>
        <v>#DIV/0!</v>
      </c>
      <c r="R57" s="74" t="e">
        <f>'مرکز17)'!N122</f>
        <v>#DIV/0!</v>
      </c>
      <c r="S57" s="75" t="e">
        <f>مرکز18!N122</f>
        <v>#DIV/0!</v>
      </c>
      <c r="T57" s="76" t="e">
        <f>'مرک19)'!N122</f>
        <v>#DIV/0!</v>
      </c>
      <c r="U57" s="109" t="e">
        <f>مرکز20!N122</f>
        <v>#DIV/0!</v>
      </c>
      <c r="V57" s="74" t="e">
        <f>مرک21!N122</f>
        <v>#DIV/0!</v>
      </c>
      <c r="W57" s="74" t="e">
        <f>مرک22!N122</f>
        <v>#DIV/0!</v>
      </c>
      <c r="X57" s="74" t="e">
        <f>مرکز23!N122</f>
        <v>#DIV/0!</v>
      </c>
      <c r="Y57" s="74" t="e">
        <f>'کل شهرستان'!N122</f>
        <v>#DIV/0!</v>
      </c>
    </row>
    <row r="58" spans="1:26" s="78" customFormat="1" ht="21" customHeight="1" thickTop="1" thickBot="1">
      <c r="A58" s="97" t="s">
        <v>155</v>
      </c>
      <c r="B58" s="74" t="e">
        <f>'مرکز 1'!N123</f>
        <v>#DIV/0!</v>
      </c>
      <c r="C58" s="74" t="e">
        <f>'مرکز 2'!N123</f>
        <v>#DIV/0!</v>
      </c>
      <c r="D58" s="74" t="e">
        <f>'مرکز 3'!N123</f>
        <v>#DIV/0!</v>
      </c>
      <c r="E58" s="74" t="e">
        <f>'مرکز 4'!N123</f>
        <v>#DIV/0!</v>
      </c>
      <c r="F58" s="74" t="e">
        <f>'مرکز 5'!N123</f>
        <v>#DIV/0!</v>
      </c>
      <c r="G58" s="74" t="e">
        <f>مرکز6!N123</f>
        <v>#DIV/0!</v>
      </c>
      <c r="H58" s="74" t="e">
        <f>مرکز7!N123</f>
        <v>#DIV/0!</v>
      </c>
      <c r="I58" s="74" t="e">
        <f>مرکز8!N123</f>
        <v>#DIV/0!</v>
      </c>
      <c r="J58" s="74" t="e">
        <f>مرکز9!N123</f>
        <v>#DIV/0!</v>
      </c>
      <c r="K58" s="74" t="e">
        <f>مرکز10!N123</f>
        <v>#DIV/0!</v>
      </c>
      <c r="L58" s="74" t="e">
        <f>مرکز11!N123</f>
        <v>#DIV/0!</v>
      </c>
      <c r="M58" s="74" t="e">
        <f>مرکز12!N123</f>
        <v>#DIV/0!</v>
      </c>
      <c r="N58" s="74" t="e">
        <f>مرکز13!N123</f>
        <v>#DIV/0!</v>
      </c>
      <c r="O58" s="74" t="e">
        <f>مرکز14!N123</f>
        <v>#DIV/0!</v>
      </c>
      <c r="P58" s="74" t="e">
        <f>مرکز15!N123</f>
        <v>#DIV/0!</v>
      </c>
      <c r="Q58" s="74" t="e">
        <f>مرکز16!N123</f>
        <v>#DIV/0!</v>
      </c>
      <c r="R58" s="74" t="e">
        <f>'مرکز17)'!N123</f>
        <v>#DIV/0!</v>
      </c>
      <c r="S58" s="75" t="e">
        <f>مرکز18!N123</f>
        <v>#DIV/0!</v>
      </c>
      <c r="T58" s="76" t="e">
        <f>'مرک19)'!N123</f>
        <v>#DIV/0!</v>
      </c>
      <c r="U58" s="109" t="e">
        <f>مرکز20!N123</f>
        <v>#DIV/0!</v>
      </c>
      <c r="V58" s="74" t="e">
        <f>مرک21!N123</f>
        <v>#DIV/0!</v>
      </c>
      <c r="W58" s="74" t="e">
        <f>مرک22!N123</f>
        <v>#DIV/0!</v>
      </c>
      <c r="X58" s="74" t="e">
        <f>مرکز23!N123</f>
        <v>#DIV/0!</v>
      </c>
      <c r="Y58" s="74" t="e">
        <f>'کل شهرستان'!N123</f>
        <v>#DIV/0!</v>
      </c>
    </row>
    <row r="59" spans="1:26" s="78" customFormat="1" ht="21" customHeight="1" thickTop="1" thickBot="1">
      <c r="A59" s="97" t="s">
        <v>157</v>
      </c>
      <c r="B59" s="74" t="e">
        <f>'مرکز 1'!N124</f>
        <v>#DIV/0!</v>
      </c>
      <c r="C59" s="74" t="e">
        <f>'مرکز 2'!N124</f>
        <v>#DIV/0!</v>
      </c>
      <c r="D59" s="74" t="e">
        <f>'مرکز 3'!N124</f>
        <v>#DIV/0!</v>
      </c>
      <c r="E59" s="74" t="e">
        <f>'مرکز 4'!N124</f>
        <v>#DIV/0!</v>
      </c>
      <c r="F59" s="74" t="e">
        <f>'مرکز 5'!N124</f>
        <v>#DIV/0!</v>
      </c>
      <c r="G59" s="74" t="e">
        <f>مرکز6!N124</f>
        <v>#DIV/0!</v>
      </c>
      <c r="H59" s="74" t="e">
        <f>مرکز7!N124</f>
        <v>#DIV/0!</v>
      </c>
      <c r="I59" s="74" t="e">
        <f>مرکز8!N124</f>
        <v>#DIV/0!</v>
      </c>
      <c r="J59" s="74" t="e">
        <f>مرکز9!N124</f>
        <v>#DIV/0!</v>
      </c>
      <c r="K59" s="74" t="e">
        <f>مرکز10!N124</f>
        <v>#DIV/0!</v>
      </c>
      <c r="L59" s="74" t="e">
        <f>مرکز11!N124</f>
        <v>#DIV/0!</v>
      </c>
      <c r="M59" s="74" t="e">
        <f>مرکز12!N124</f>
        <v>#DIV/0!</v>
      </c>
      <c r="N59" s="74" t="e">
        <f>مرکز13!N124</f>
        <v>#DIV/0!</v>
      </c>
      <c r="O59" s="74" t="e">
        <f>مرکز14!N124</f>
        <v>#DIV/0!</v>
      </c>
      <c r="P59" s="74" t="e">
        <f>مرکز15!N124</f>
        <v>#DIV/0!</v>
      </c>
      <c r="Q59" s="74" t="e">
        <f>مرکز16!N124</f>
        <v>#DIV/0!</v>
      </c>
      <c r="R59" s="74" t="e">
        <f>'مرکز17)'!N124</f>
        <v>#DIV/0!</v>
      </c>
      <c r="S59" s="75" t="e">
        <f>مرکز18!N124</f>
        <v>#DIV/0!</v>
      </c>
      <c r="T59" s="76" t="e">
        <f>'مرک19)'!N124</f>
        <v>#DIV/0!</v>
      </c>
      <c r="U59" s="109" t="e">
        <f>مرکز20!N124</f>
        <v>#DIV/0!</v>
      </c>
      <c r="V59" s="74" t="e">
        <f>مرک21!N124</f>
        <v>#DIV/0!</v>
      </c>
      <c r="W59" s="74" t="e">
        <f>مرک22!N124</f>
        <v>#DIV/0!</v>
      </c>
      <c r="X59" s="74" t="e">
        <f>مرکز23!N124</f>
        <v>#DIV/0!</v>
      </c>
      <c r="Y59" s="74" t="e">
        <f>'کل شهرستان'!N124</f>
        <v>#DIV/0!</v>
      </c>
    </row>
    <row r="60" spans="1:26" s="78" customFormat="1" ht="23.25" customHeight="1" thickTop="1" thickBot="1">
      <c r="A60" s="97" t="s">
        <v>89</v>
      </c>
      <c r="B60" s="74" t="e">
        <f>'مرکز 1'!N125</f>
        <v>#DIV/0!</v>
      </c>
      <c r="C60" s="74" t="e">
        <f>'مرکز 2'!N125</f>
        <v>#DIV/0!</v>
      </c>
      <c r="D60" s="74" t="e">
        <f>'مرکز 3'!N125</f>
        <v>#DIV/0!</v>
      </c>
      <c r="E60" s="74" t="e">
        <f>'مرکز 4'!N125</f>
        <v>#DIV/0!</v>
      </c>
      <c r="F60" s="74" t="e">
        <f>'مرکز 5'!N125</f>
        <v>#DIV/0!</v>
      </c>
      <c r="G60" s="74" t="e">
        <f>مرکز6!N125</f>
        <v>#DIV/0!</v>
      </c>
      <c r="H60" s="74" t="e">
        <f>مرکز7!N125</f>
        <v>#DIV/0!</v>
      </c>
      <c r="I60" s="74" t="e">
        <f>مرکز8!N125</f>
        <v>#DIV/0!</v>
      </c>
      <c r="J60" s="74" t="e">
        <f>مرکز9!N125</f>
        <v>#DIV/0!</v>
      </c>
      <c r="K60" s="74" t="e">
        <f>مرکز10!N125</f>
        <v>#DIV/0!</v>
      </c>
      <c r="L60" s="74" t="e">
        <f>مرکز11!N125</f>
        <v>#DIV/0!</v>
      </c>
      <c r="M60" s="74" t="e">
        <f>مرکز12!N125</f>
        <v>#DIV/0!</v>
      </c>
      <c r="N60" s="74" t="e">
        <f>مرکز13!N125</f>
        <v>#DIV/0!</v>
      </c>
      <c r="O60" s="74" t="e">
        <f>مرکز14!N125</f>
        <v>#DIV/0!</v>
      </c>
      <c r="P60" s="74" t="e">
        <f>مرکز15!N125</f>
        <v>#DIV/0!</v>
      </c>
      <c r="Q60" s="74" t="e">
        <f>مرکز16!N125</f>
        <v>#DIV/0!</v>
      </c>
      <c r="R60" s="74" t="e">
        <f>'مرکز17)'!N125</f>
        <v>#DIV/0!</v>
      </c>
      <c r="S60" s="75" t="e">
        <f>مرکز18!N125</f>
        <v>#DIV/0!</v>
      </c>
      <c r="T60" s="76" t="e">
        <f>'مرک19)'!N125</f>
        <v>#DIV/0!</v>
      </c>
      <c r="U60" s="109" t="e">
        <f>مرکز20!N125</f>
        <v>#DIV/0!</v>
      </c>
      <c r="V60" s="74" t="e">
        <f>مرک21!N125</f>
        <v>#DIV/0!</v>
      </c>
      <c r="W60" s="74" t="e">
        <f>مرک22!N125</f>
        <v>#DIV/0!</v>
      </c>
      <c r="X60" s="74" t="e">
        <f>مرکز23!N125</f>
        <v>#DIV/0!</v>
      </c>
      <c r="Y60" s="74" t="e">
        <f>'کل شهرستان'!N125</f>
        <v>#DIV/0!</v>
      </c>
    </row>
    <row r="61" spans="1:26" s="78" customFormat="1" ht="23.25" customHeight="1" thickTop="1" thickBot="1">
      <c r="A61" s="97" t="s">
        <v>90</v>
      </c>
      <c r="B61" s="74" t="e">
        <f>'مرکز 1'!N126</f>
        <v>#DIV/0!</v>
      </c>
      <c r="C61" s="74" t="e">
        <f>'مرکز 2'!N126</f>
        <v>#DIV/0!</v>
      </c>
      <c r="D61" s="74" t="e">
        <f>'مرکز 3'!N126</f>
        <v>#DIV/0!</v>
      </c>
      <c r="E61" s="74" t="e">
        <f>'مرکز 4'!N126</f>
        <v>#DIV/0!</v>
      </c>
      <c r="F61" s="74" t="e">
        <f>'مرکز 5'!N126</f>
        <v>#DIV/0!</v>
      </c>
      <c r="G61" s="74" t="e">
        <f>مرکز6!N126</f>
        <v>#DIV/0!</v>
      </c>
      <c r="H61" s="74" t="e">
        <f>مرکز7!N126</f>
        <v>#DIV/0!</v>
      </c>
      <c r="I61" s="74" t="e">
        <f>مرکز8!N126</f>
        <v>#DIV/0!</v>
      </c>
      <c r="J61" s="74" t="e">
        <f>مرکز9!N126</f>
        <v>#DIV/0!</v>
      </c>
      <c r="K61" s="74" t="e">
        <f>مرکز10!N126</f>
        <v>#DIV/0!</v>
      </c>
      <c r="L61" s="74" t="e">
        <f>مرکز11!N126</f>
        <v>#DIV/0!</v>
      </c>
      <c r="M61" s="74" t="e">
        <f>مرکز12!N126</f>
        <v>#DIV/0!</v>
      </c>
      <c r="N61" s="74" t="e">
        <f>مرکز13!N126</f>
        <v>#DIV/0!</v>
      </c>
      <c r="O61" s="74" t="e">
        <f>مرکز14!N126</f>
        <v>#DIV/0!</v>
      </c>
      <c r="P61" s="74" t="e">
        <f>مرکز15!N126</f>
        <v>#DIV/0!</v>
      </c>
      <c r="Q61" s="74" t="e">
        <f>مرکز16!N126</f>
        <v>#DIV/0!</v>
      </c>
      <c r="R61" s="74" t="e">
        <f>'مرکز17)'!N126</f>
        <v>#DIV/0!</v>
      </c>
      <c r="S61" s="75" t="e">
        <f>مرکز18!N126</f>
        <v>#DIV/0!</v>
      </c>
      <c r="T61" s="76" t="e">
        <f>'مرک19)'!N126</f>
        <v>#DIV/0!</v>
      </c>
      <c r="U61" s="109" t="e">
        <f>مرکز20!N126</f>
        <v>#DIV/0!</v>
      </c>
      <c r="V61" s="74" t="e">
        <f>مرک21!N126</f>
        <v>#DIV/0!</v>
      </c>
      <c r="W61" s="74" t="e">
        <f>مرک22!N126</f>
        <v>#DIV/0!</v>
      </c>
      <c r="X61" s="74" t="e">
        <f>مرکز23!N126</f>
        <v>#DIV/0!</v>
      </c>
      <c r="Y61" s="74" t="e">
        <f>'کل شهرستان'!N126</f>
        <v>#DIV/0!</v>
      </c>
    </row>
    <row r="62" spans="1:26" s="78" customFormat="1" ht="23.25" customHeight="1" thickTop="1" thickBot="1">
      <c r="A62" s="97" t="s">
        <v>91</v>
      </c>
      <c r="B62" s="74" t="e">
        <f>'مرکز 1'!N127</f>
        <v>#DIV/0!</v>
      </c>
      <c r="C62" s="74" t="e">
        <f>'مرکز 2'!N127</f>
        <v>#DIV/0!</v>
      </c>
      <c r="D62" s="74" t="e">
        <f>'مرکز 3'!N127</f>
        <v>#DIV/0!</v>
      </c>
      <c r="E62" s="74" t="e">
        <f>'مرکز 4'!N127</f>
        <v>#DIV/0!</v>
      </c>
      <c r="F62" s="74" t="e">
        <f>'مرکز 5'!N127</f>
        <v>#DIV/0!</v>
      </c>
      <c r="G62" s="74" t="e">
        <f>مرکز6!N127</f>
        <v>#DIV/0!</v>
      </c>
      <c r="H62" s="74" t="e">
        <f>مرکز7!N127</f>
        <v>#DIV/0!</v>
      </c>
      <c r="I62" s="74" t="e">
        <f>مرکز8!N127</f>
        <v>#DIV/0!</v>
      </c>
      <c r="J62" s="74" t="e">
        <f>مرکز9!N127</f>
        <v>#DIV/0!</v>
      </c>
      <c r="K62" s="74" t="e">
        <f>مرکز10!N127</f>
        <v>#DIV/0!</v>
      </c>
      <c r="L62" s="74" t="e">
        <f>مرکز11!N127</f>
        <v>#DIV/0!</v>
      </c>
      <c r="M62" s="74" t="e">
        <f>مرکز12!N127</f>
        <v>#DIV/0!</v>
      </c>
      <c r="N62" s="74" t="e">
        <f>مرکز13!N127</f>
        <v>#DIV/0!</v>
      </c>
      <c r="O62" s="74" t="e">
        <f>مرکز14!N127</f>
        <v>#DIV/0!</v>
      </c>
      <c r="P62" s="74" t="e">
        <f>مرکز15!N127</f>
        <v>#DIV/0!</v>
      </c>
      <c r="Q62" s="74" t="e">
        <f>مرکز16!N127</f>
        <v>#DIV/0!</v>
      </c>
      <c r="R62" s="74" t="e">
        <f>'مرکز17)'!N127</f>
        <v>#DIV/0!</v>
      </c>
      <c r="S62" s="75" t="e">
        <f>مرکز18!N127</f>
        <v>#DIV/0!</v>
      </c>
      <c r="T62" s="76" t="e">
        <f>'مرک19)'!N127</f>
        <v>#DIV/0!</v>
      </c>
      <c r="U62" s="74" t="e">
        <f>مرکز20!N127</f>
        <v>#DIV/0!</v>
      </c>
      <c r="V62" s="74" t="e">
        <f>مرک21!N127</f>
        <v>#DIV/0!</v>
      </c>
      <c r="W62" s="74" t="e">
        <f>مرک22!N127</f>
        <v>#DIV/0!</v>
      </c>
      <c r="X62" s="74" t="e">
        <f>مرکز23!N127</f>
        <v>#DIV/0!</v>
      </c>
      <c r="Y62" s="74" t="e">
        <f>'کل شهرستان'!N127</f>
        <v>#DIV/0!</v>
      </c>
    </row>
    <row r="63" spans="1:26" s="78" customFormat="1" ht="23.25" customHeight="1" thickTop="1" thickBot="1">
      <c r="A63" s="97" t="s">
        <v>162</v>
      </c>
      <c r="B63" s="74" t="e">
        <f>'مرکز 1'!N128</f>
        <v>#DIV/0!</v>
      </c>
      <c r="C63" s="74" t="e">
        <f>'مرکز 2'!N128</f>
        <v>#DIV/0!</v>
      </c>
      <c r="D63" s="74" t="e">
        <f>'مرکز 3'!N128</f>
        <v>#DIV/0!</v>
      </c>
      <c r="E63" s="74" t="e">
        <f>'مرکز 4'!N128</f>
        <v>#DIV/0!</v>
      </c>
      <c r="F63" s="74" t="e">
        <f>'مرکز 5'!N128</f>
        <v>#DIV/0!</v>
      </c>
      <c r="G63" s="74" t="e">
        <f>مرکز6!N128</f>
        <v>#DIV/0!</v>
      </c>
      <c r="H63" s="74" t="e">
        <f>مرکز7!N128</f>
        <v>#DIV/0!</v>
      </c>
      <c r="I63" s="74" t="e">
        <f>مرکز8!N128</f>
        <v>#DIV/0!</v>
      </c>
      <c r="J63" s="74" t="e">
        <f>مرکز9!N128</f>
        <v>#DIV/0!</v>
      </c>
      <c r="K63" s="74" t="e">
        <f>مرکز10!N128</f>
        <v>#DIV/0!</v>
      </c>
      <c r="L63" s="74" t="e">
        <f>مرکز11!N128</f>
        <v>#DIV/0!</v>
      </c>
      <c r="M63" s="74" t="e">
        <f>مرکز12!N128</f>
        <v>#DIV/0!</v>
      </c>
      <c r="N63" s="74" t="e">
        <f>مرکز13!N128</f>
        <v>#DIV/0!</v>
      </c>
      <c r="O63" s="74" t="e">
        <f>مرکز14!N128</f>
        <v>#DIV/0!</v>
      </c>
      <c r="P63" s="74" t="e">
        <f>مرکز15!N128</f>
        <v>#DIV/0!</v>
      </c>
      <c r="Q63" s="74" t="e">
        <f>مرکز16!N128</f>
        <v>#DIV/0!</v>
      </c>
      <c r="R63" s="74" t="e">
        <f>'مرکز17)'!N128</f>
        <v>#DIV/0!</v>
      </c>
      <c r="S63" s="75" t="e">
        <f>مرکز18!N128</f>
        <v>#DIV/0!</v>
      </c>
      <c r="T63" s="76" t="e">
        <f>'مرک19)'!N128</f>
        <v>#DIV/0!</v>
      </c>
      <c r="U63" s="74" t="e">
        <f>مرکز20!N128</f>
        <v>#DIV/0!</v>
      </c>
      <c r="V63" s="74" t="e">
        <f>مرک21!N128</f>
        <v>#DIV/0!</v>
      </c>
      <c r="W63" s="74" t="e">
        <f>مرک22!N128</f>
        <v>#DIV/0!</v>
      </c>
      <c r="X63" s="74" t="e">
        <f>مرکز23!N128</f>
        <v>#DIV/0!</v>
      </c>
      <c r="Y63" s="74" t="e">
        <f>'کل شهرستان'!N128</f>
        <v>#DIV/0!</v>
      </c>
    </row>
    <row r="64" spans="1:26" s="78" customFormat="1" ht="24.75" customHeight="1" thickTop="1" thickBot="1">
      <c r="A64" s="97" t="s">
        <v>93</v>
      </c>
      <c r="B64" s="74" t="e">
        <f>'مرکز 1'!N129</f>
        <v>#DIV/0!</v>
      </c>
      <c r="C64" s="74" t="e">
        <f>'مرکز 2'!N129</f>
        <v>#DIV/0!</v>
      </c>
      <c r="D64" s="74" t="e">
        <f>'مرکز 3'!N129</f>
        <v>#DIV/0!</v>
      </c>
      <c r="E64" s="74" t="e">
        <f>'مرکز 4'!N129</f>
        <v>#DIV/0!</v>
      </c>
      <c r="F64" s="74" t="e">
        <f>'مرکز 5'!N129</f>
        <v>#DIV/0!</v>
      </c>
      <c r="G64" s="74" t="e">
        <f>مرکز6!N129</f>
        <v>#DIV/0!</v>
      </c>
      <c r="H64" s="74" t="e">
        <f>مرکز7!N129</f>
        <v>#DIV/0!</v>
      </c>
      <c r="I64" s="74" t="e">
        <f>مرکز8!N129</f>
        <v>#DIV/0!</v>
      </c>
      <c r="J64" s="74" t="e">
        <f>مرکز9!N129</f>
        <v>#DIV/0!</v>
      </c>
      <c r="K64" s="74" t="e">
        <f>مرکز10!N129</f>
        <v>#DIV/0!</v>
      </c>
      <c r="L64" s="74" t="e">
        <f>مرکز11!N129</f>
        <v>#DIV/0!</v>
      </c>
      <c r="M64" s="74" t="e">
        <f>مرکز12!N129</f>
        <v>#DIV/0!</v>
      </c>
      <c r="N64" s="74" t="e">
        <f>مرکز13!N129</f>
        <v>#DIV/0!</v>
      </c>
      <c r="O64" s="74" t="e">
        <f>مرکز14!N129</f>
        <v>#DIV/0!</v>
      </c>
      <c r="P64" s="74" t="e">
        <f>مرکز15!N129</f>
        <v>#DIV/0!</v>
      </c>
      <c r="Q64" s="74" t="e">
        <f>مرکز16!N129</f>
        <v>#DIV/0!</v>
      </c>
      <c r="R64" s="74" t="e">
        <f>'مرکز17)'!N129</f>
        <v>#DIV/0!</v>
      </c>
      <c r="S64" s="75" t="e">
        <f>مرکز18!N129</f>
        <v>#DIV/0!</v>
      </c>
      <c r="T64" s="76" t="e">
        <f>'مرک19)'!N129</f>
        <v>#DIV/0!</v>
      </c>
      <c r="U64" s="74" t="e">
        <f>مرکز20!N129</f>
        <v>#DIV/0!</v>
      </c>
      <c r="V64" s="75" t="e">
        <f>مرک21!N129</f>
        <v>#DIV/0!</v>
      </c>
      <c r="W64" s="74" t="e">
        <f>مرک22!N129</f>
        <v>#DIV/0!</v>
      </c>
      <c r="X64" s="74" t="e">
        <f>مرکز23!N129</f>
        <v>#DIV/0!</v>
      </c>
      <c r="Y64" s="74" t="e">
        <f>'کل شهرستان'!N129</f>
        <v>#DIV/0!</v>
      </c>
    </row>
    <row r="65" spans="1:47" s="78" customFormat="1" ht="22.5" customHeight="1" thickTop="1" thickBot="1">
      <c r="A65" s="102" t="s">
        <v>234</v>
      </c>
      <c r="B65" s="74" t="e">
        <f>'مرکز 1'!N131</f>
        <v>#DIV/0!</v>
      </c>
      <c r="C65" s="74" t="e">
        <f>'مرکز 2'!N131</f>
        <v>#DIV/0!</v>
      </c>
      <c r="D65" s="79" t="e">
        <f>'مرکز 3'!N131</f>
        <v>#DIV/0!</v>
      </c>
      <c r="E65" s="80" t="e">
        <f>'مرکز 4'!N131</f>
        <v>#DIV/0!</v>
      </c>
      <c r="F65" s="79" t="e">
        <f>'مرکز 5'!N131</f>
        <v>#DIV/0!</v>
      </c>
      <c r="G65" s="79" t="e">
        <f>مرکز6!N131</f>
        <v>#DIV/0!</v>
      </c>
      <c r="H65" s="79" t="e">
        <f>مرکز7!N131</f>
        <v>#DIV/0!</v>
      </c>
      <c r="I65" s="79" t="e">
        <f>مرکز8!N131</f>
        <v>#DIV/0!</v>
      </c>
      <c r="J65" s="74" t="e">
        <f>مرکز9!N131</f>
        <v>#DIV/0!</v>
      </c>
      <c r="K65" s="74" t="e">
        <f>مرکز10!N131</f>
        <v>#DIV/0!</v>
      </c>
      <c r="L65" s="74" t="e">
        <f>مرکز11!N131</f>
        <v>#DIV/0!</v>
      </c>
      <c r="M65" s="80" t="e">
        <f>مرکز12!N131</f>
        <v>#DIV/0!</v>
      </c>
      <c r="N65" s="80" t="e">
        <f>مرکز13!N131</f>
        <v>#DIV/0!</v>
      </c>
      <c r="O65" s="79" t="e">
        <f>مرکز14!N131</f>
        <v>#DIV/0!</v>
      </c>
      <c r="P65" s="79" t="e">
        <f>مرکز15!N131</f>
        <v>#DIV/0!</v>
      </c>
      <c r="Q65" s="81" t="e">
        <f>مرکز16!N131</f>
        <v>#DIV/0!</v>
      </c>
      <c r="R65" s="80" t="e">
        <f>'مرکز17)'!N131</f>
        <v>#DIV/0!</v>
      </c>
      <c r="S65" s="82" t="e">
        <f>مرکز18!N131</f>
        <v>#DIV/0!</v>
      </c>
      <c r="T65" s="76" t="e">
        <f>'مرک19)'!N131</f>
        <v>#DIV/0!</v>
      </c>
      <c r="U65" s="79" t="e">
        <f>مرکز20!N131</f>
        <v>#DIV/0!</v>
      </c>
      <c r="V65" s="75" t="e">
        <f>مرک21!N131</f>
        <v>#DIV/0!</v>
      </c>
      <c r="W65" s="101" t="e">
        <f>مرک22!N131</f>
        <v>#DIV/0!</v>
      </c>
      <c r="X65" s="101" t="e">
        <f>مرکز23!N131</f>
        <v>#DIV/0!</v>
      </c>
      <c r="Y65" s="100" t="e">
        <f>'کل شهرستان'!N131</f>
        <v>#DIV/0!</v>
      </c>
    </row>
    <row r="66" spans="1:47" s="78" customFormat="1" ht="22.5" customHeight="1" thickTop="1" thickBot="1">
      <c r="A66" s="102" t="s">
        <v>235</v>
      </c>
      <c r="B66" s="74" t="e">
        <f>'مرکز 1'!N132</f>
        <v>#DIV/0!</v>
      </c>
      <c r="C66" s="74" t="e">
        <f>'مرکز 2'!N132</f>
        <v>#DIV/0!</v>
      </c>
      <c r="D66" s="79" t="e">
        <f>'مرکز 3'!N132</f>
        <v>#DIV/0!</v>
      </c>
      <c r="E66" s="80" t="e">
        <f>'مرکز 4'!N132</f>
        <v>#DIV/0!</v>
      </c>
      <c r="F66" s="79" t="e">
        <f>'مرکز 5'!N132</f>
        <v>#DIV/0!</v>
      </c>
      <c r="G66" s="79" t="e">
        <f>مرکز6!N132</f>
        <v>#DIV/0!</v>
      </c>
      <c r="H66" s="79" t="e">
        <f>مرکز7!N132</f>
        <v>#DIV/0!</v>
      </c>
      <c r="I66" s="79" t="e">
        <f>مرکز8!N132</f>
        <v>#DIV/0!</v>
      </c>
      <c r="J66" s="74" t="e">
        <f>مرکز9!N132</f>
        <v>#DIV/0!</v>
      </c>
      <c r="K66" s="74" t="e">
        <f>مرکز10!N132</f>
        <v>#DIV/0!</v>
      </c>
      <c r="L66" s="74" t="e">
        <f>مرکز11!N132</f>
        <v>#DIV/0!</v>
      </c>
      <c r="M66" s="80" t="e">
        <f>مرکز12!N132</f>
        <v>#DIV/0!</v>
      </c>
      <c r="N66" s="80" t="e">
        <f>مرکز13!N132</f>
        <v>#DIV/0!</v>
      </c>
      <c r="O66" s="79" t="e">
        <f>مرکز14!N132</f>
        <v>#DIV/0!</v>
      </c>
      <c r="P66" s="79" t="e">
        <f>مرکز15!N132</f>
        <v>#DIV/0!</v>
      </c>
      <c r="Q66" s="81" t="e">
        <f>مرکز16!N132</f>
        <v>#DIV/0!</v>
      </c>
      <c r="R66" s="80" t="e">
        <f>'مرکز17)'!N132</f>
        <v>#DIV/0!</v>
      </c>
      <c r="S66" s="82" t="e">
        <f>مرکز18!N132</f>
        <v>#DIV/0!</v>
      </c>
      <c r="T66" s="76" t="e">
        <f>'مرک19)'!N132</f>
        <v>#DIV/0!</v>
      </c>
      <c r="U66" s="79" t="e">
        <f>مرکز20!N132</f>
        <v>#DIV/0!</v>
      </c>
      <c r="V66" s="75" t="e">
        <f>مرک21!N132</f>
        <v>#DIV/0!</v>
      </c>
      <c r="W66" s="101" t="e">
        <f>مرک22!N132</f>
        <v>#DIV/0!</v>
      </c>
      <c r="X66" s="101" t="e">
        <f>مرکز23!N132</f>
        <v>#DIV/0!</v>
      </c>
      <c r="Y66" s="100" t="e">
        <f>'کل شهرستان'!N132</f>
        <v>#DIV/0!</v>
      </c>
    </row>
    <row r="67" spans="1:47" s="78" customFormat="1" ht="22.5" customHeight="1" thickTop="1" thickBot="1">
      <c r="A67" s="102" t="s">
        <v>236</v>
      </c>
      <c r="B67" s="74" t="e">
        <f>'مرکز 1'!N133</f>
        <v>#DIV/0!</v>
      </c>
      <c r="C67" s="74" t="e">
        <f>'مرکز 2'!N133</f>
        <v>#DIV/0!</v>
      </c>
      <c r="D67" s="79" t="e">
        <f>'مرکز 3'!N133</f>
        <v>#DIV/0!</v>
      </c>
      <c r="E67" s="80" t="e">
        <f>'مرکز 4'!N133</f>
        <v>#DIV/0!</v>
      </c>
      <c r="F67" s="79" t="e">
        <f>'مرکز 5'!N133</f>
        <v>#DIV/0!</v>
      </c>
      <c r="G67" s="79" t="e">
        <f>مرکز6!N133</f>
        <v>#DIV/0!</v>
      </c>
      <c r="H67" s="79" t="e">
        <f>مرکز7!N133</f>
        <v>#DIV/0!</v>
      </c>
      <c r="I67" s="79" t="e">
        <f>مرکز8!N133</f>
        <v>#DIV/0!</v>
      </c>
      <c r="J67" s="74" t="e">
        <f>مرکز9!N133</f>
        <v>#DIV/0!</v>
      </c>
      <c r="K67" s="74" t="e">
        <f>مرکز10!N133</f>
        <v>#DIV/0!</v>
      </c>
      <c r="L67" s="74" t="e">
        <f>مرکز11!N133</f>
        <v>#DIV/0!</v>
      </c>
      <c r="M67" s="80" t="e">
        <f>مرکز12!N133</f>
        <v>#DIV/0!</v>
      </c>
      <c r="N67" s="80" t="e">
        <f>مرکز13!N133</f>
        <v>#DIV/0!</v>
      </c>
      <c r="O67" s="79" t="e">
        <f>مرکز14!N133</f>
        <v>#DIV/0!</v>
      </c>
      <c r="P67" s="79" t="e">
        <f>مرکز15!N133</f>
        <v>#DIV/0!</v>
      </c>
      <c r="Q67" s="81" t="e">
        <f>مرکز16!N133</f>
        <v>#DIV/0!</v>
      </c>
      <c r="R67" s="80" t="e">
        <f>'مرکز17)'!N133</f>
        <v>#DIV/0!</v>
      </c>
      <c r="S67" s="82" t="e">
        <f>مرکز18!N133</f>
        <v>#DIV/0!</v>
      </c>
      <c r="T67" s="76" t="e">
        <f>'مرک19)'!N133</f>
        <v>#DIV/0!</v>
      </c>
      <c r="U67" s="79" t="e">
        <f>مرکز20!N133</f>
        <v>#DIV/0!</v>
      </c>
      <c r="V67" s="75" t="e">
        <f>مرک21!N133</f>
        <v>#DIV/0!</v>
      </c>
      <c r="W67" s="101" t="e">
        <f>مرک22!N133</f>
        <v>#DIV/0!</v>
      </c>
      <c r="X67" s="101" t="e">
        <f>مرکز23!N133</f>
        <v>#DIV/0!</v>
      </c>
      <c r="Y67" s="100" t="e">
        <f>'کل شهرستان'!N133</f>
        <v>#DIV/0!</v>
      </c>
    </row>
    <row r="68" spans="1:47" s="78" customFormat="1" ht="22.5" customHeight="1" thickTop="1" thickBot="1">
      <c r="A68" s="102" t="s">
        <v>237</v>
      </c>
      <c r="B68" s="74" t="e">
        <f>'مرکز 1'!N134</f>
        <v>#DIV/0!</v>
      </c>
      <c r="C68" s="74" t="e">
        <f>'مرکز 2'!N134</f>
        <v>#DIV/0!</v>
      </c>
      <c r="D68" s="79" t="e">
        <f>'مرکز 3'!N134</f>
        <v>#DIV/0!</v>
      </c>
      <c r="E68" s="80" t="e">
        <f>'مرکز 4'!N134</f>
        <v>#DIV/0!</v>
      </c>
      <c r="F68" s="79" t="e">
        <f>'مرکز 5'!N134</f>
        <v>#DIV/0!</v>
      </c>
      <c r="G68" s="79" t="e">
        <f>مرکز6!N134</f>
        <v>#DIV/0!</v>
      </c>
      <c r="H68" s="79" t="e">
        <f>مرکز7!N134</f>
        <v>#DIV/0!</v>
      </c>
      <c r="I68" s="79" t="e">
        <f>مرکز8!N134</f>
        <v>#DIV/0!</v>
      </c>
      <c r="J68" s="74" t="e">
        <f>مرکز9!N134</f>
        <v>#DIV/0!</v>
      </c>
      <c r="K68" s="74" t="e">
        <f>مرکز10!N134</f>
        <v>#DIV/0!</v>
      </c>
      <c r="L68" s="74" t="e">
        <f>مرکز11!N134</f>
        <v>#DIV/0!</v>
      </c>
      <c r="M68" s="80" t="e">
        <f>مرکز12!N134</f>
        <v>#DIV/0!</v>
      </c>
      <c r="N68" s="80" t="e">
        <f>مرکز13!N134</f>
        <v>#DIV/0!</v>
      </c>
      <c r="O68" s="79" t="e">
        <f>مرکز14!N134</f>
        <v>#DIV/0!</v>
      </c>
      <c r="P68" s="79" t="e">
        <f>مرکز15!N134</f>
        <v>#DIV/0!</v>
      </c>
      <c r="Q68" s="81" t="e">
        <f>مرکز16!N134</f>
        <v>#DIV/0!</v>
      </c>
      <c r="R68" s="80" t="e">
        <f>'مرکز17)'!N134</f>
        <v>#DIV/0!</v>
      </c>
      <c r="S68" s="82" t="e">
        <f>مرکز18!N134</f>
        <v>#DIV/0!</v>
      </c>
      <c r="T68" s="76" t="e">
        <f>'مرک19)'!N134</f>
        <v>#DIV/0!</v>
      </c>
      <c r="U68" s="79" t="e">
        <f>مرکز20!N134</f>
        <v>#DIV/0!</v>
      </c>
      <c r="V68" s="75" t="e">
        <f>مرک21!N134</f>
        <v>#DIV/0!</v>
      </c>
      <c r="W68" s="101" t="e">
        <f>مرک22!N134</f>
        <v>#DIV/0!</v>
      </c>
      <c r="X68" s="101" t="e">
        <f>مرکز23!N134</f>
        <v>#DIV/0!</v>
      </c>
      <c r="Y68" s="100" t="e">
        <f>'کل شهرستان'!N134</f>
        <v>#DIV/0!</v>
      </c>
    </row>
    <row r="69" spans="1:47" s="78" customFormat="1" ht="22.5" customHeight="1" thickTop="1" thickBot="1">
      <c r="A69" s="102" t="s">
        <v>238</v>
      </c>
      <c r="B69" s="74" t="e">
        <f>'مرکز 1'!N135</f>
        <v>#DIV/0!</v>
      </c>
      <c r="C69" s="74" t="e">
        <f>'مرکز 2'!N135</f>
        <v>#DIV/0!</v>
      </c>
      <c r="D69" s="79" t="e">
        <f>'مرکز 3'!N135</f>
        <v>#DIV/0!</v>
      </c>
      <c r="E69" s="80" t="e">
        <f>'مرکز 4'!N135</f>
        <v>#DIV/0!</v>
      </c>
      <c r="F69" s="79" t="e">
        <f>'مرکز 5'!N135</f>
        <v>#DIV/0!</v>
      </c>
      <c r="G69" s="79" t="e">
        <f>مرکز6!N135</f>
        <v>#DIV/0!</v>
      </c>
      <c r="H69" s="79" t="e">
        <f>مرکز7!N135</f>
        <v>#DIV/0!</v>
      </c>
      <c r="I69" s="79" t="e">
        <f>مرکز8!N135</f>
        <v>#DIV/0!</v>
      </c>
      <c r="J69" s="74" t="e">
        <f>مرکز9!N135</f>
        <v>#DIV/0!</v>
      </c>
      <c r="K69" s="74" t="e">
        <f>مرکز10!N135</f>
        <v>#DIV/0!</v>
      </c>
      <c r="L69" s="74" t="e">
        <f>مرکز11!N135</f>
        <v>#DIV/0!</v>
      </c>
      <c r="M69" s="80" t="e">
        <f>مرکز12!N135</f>
        <v>#DIV/0!</v>
      </c>
      <c r="N69" s="80" t="e">
        <f>مرکز13!N135</f>
        <v>#DIV/0!</v>
      </c>
      <c r="O69" s="79" t="e">
        <f>مرکز14!N135</f>
        <v>#DIV/0!</v>
      </c>
      <c r="P69" s="79" t="e">
        <f>مرکز15!N135</f>
        <v>#DIV/0!</v>
      </c>
      <c r="Q69" s="81" t="e">
        <f>مرکز16!N135</f>
        <v>#DIV/0!</v>
      </c>
      <c r="R69" s="80" t="e">
        <f>'مرکز17)'!N135</f>
        <v>#DIV/0!</v>
      </c>
      <c r="S69" s="82" t="e">
        <f>مرکز18!N135</f>
        <v>#DIV/0!</v>
      </c>
      <c r="T69" s="76" t="e">
        <f>'مرک19)'!N135</f>
        <v>#DIV/0!</v>
      </c>
      <c r="U69" s="79" t="e">
        <f>مرکز20!N135</f>
        <v>#DIV/0!</v>
      </c>
      <c r="V69" s="75" t="e">
        <f>مرک21!N135</f>
        <v>#DIV/0!</v>
      </c>
      <c r="W69" s="101" t="e">
        <f>مرک22!N135</f>
        <v>#DIV/0!</v>
      </c>
      <c r="X69" s="101" t="e">
        <f>مرکز23!N135</f>
        <v>#DIV/0!</v>
      </c>
      <c r="Y69" s="100" t="e">
        <f>'کل شهرستان'!N135</f>
        <v>#DIV/0!</v>
      </c>
    </row>
    <row r="70" spans="1:47" s="78" customFormat="1" ht="22.5" customHeight="1" thickTop="1" thickBot="1">
      <c r="A70" s="102" t="s">
        <v>239</v>
      </c>
      <c r="B70" s="74" t="e">
        <f>'مرکز 1'!N136</f>
        <v>#DIV/0!</v>
      </c>
      <c r="C70" s="74" t="e">
        <f>'مرکز 2'!N136</f>
        <v>#DIV/0!</v>
      </c>
      <c r="D70" s="79" t="e">
        <f>'مرکز 3'!N136</f>
        <v>#DIV/0!</v>
      </c>
      <c r="E70" s="80" t="e">
        <f>'مرکز 4'!N136</f>
        <v>#DIV/0!</v>
      </c>
      <c r="F70" s="79" t="e">
        <f>'مرکز 5'!N136</f>
        <v>#DIV/0!</v>
      </c>
      <c r="G70" s="79" t="e">
        <f>مرکز6!N136</f>
        <v>#DIV/0!</v>
      </c>
      <c r="H70" s="79" t="e">
        <f>مرکز7!N136</f>
        <v>#DIV/0!</v>
      </c>
      <c r="I70" s="79" t="e">
        <f>مرکز8!N136</f>
        <v>#DIV/0!</v>
      </c>
      <c r="J70" s="74" t="e">
        <f>مرکز9!N136</f>
        <v>#DIV/0!</v>
      </c>
      <c r="K70" s="74" t="e">
        <f>مرکز10!N136</f>
        <v>#DIV/0!</v>
      </c>
      <c r="L70" s="74" t="e">
        <f>مرکز11!N136</f>
        <v>#DIV/0!</v>
      </c>
      <c r="M70" s="80" t="e">
        <f>مرکز12!N136</f>
        <v>#DIV/0!</v>
      </c>
      <c r="N70" s="80" t="e">
        <f>مرکز13!N136</f>
        <v>#DIV/0!</v>
      </c>
      <c r="O70" s="79" t="e">
        <f>مرکز14!N136</f>
        <v>#DIV/0!</v>
      </c>
      <c r="P70" s="79" t="e">
        <f>مرکز15!N136</f>
        <v>#DIV/0!</v>
      </c>
      <c r="Q70" s="81" t="e">
        <f>مرکز16!N136</f>
        <v>#DIV/0!</v>
      </c>
      <c r="R70" s="80" t="e">
        <f>'مرکز17)'!N136</f>
        <v>#DIV/0!</v>
      </c>
      <c r="S70" s="82" t="e">
        <f>مرکز18!N136</f>
        <v>#DIV/0!</v>
      </c>
      <c r="T70" s="76" t="e">
        <f>'مرک19)'!N136</f>
        <v>#DIV/0!</v>
      </c>
      <c r="U70" s="79" t="e">
        <f>مرکز20!N136</f>
        <v>#DIV/0!</v>
      </c>
      <c r="V70" s="75" t="e">
        <f>مرک21!N136</f>
        <v>#DIV/0!</v>
      </c>
      <c r="W70" s="101" t="e">
        <f>مرک22!N136</f>
        <v>#DIV/0!</v>
      </c>
      <c r="X70" s="101" t="e">
        <f>مرکز23!N136</f>
        <v>#DIV/0!</v>
      </c>
      <c r="Y70" s="100" t="e">
        <f>'کل شهرستان'!N136</f>
        <v>#DIV/0!</v>
      </c>
    </row>
    <row r="71" spans="1:47" s="78" customFormat="1" ht="22.5" customHeight="1" thickTop="1" thickBot="1">
      <c r="A71" s="102" t="s">
        <v>240</v>
      </c>
      <c r="B71" s="74" t="e">
        <f>'مرکز 1'!N137</f>
        <v>#DIV/0!</v>
      </c>
      <c r="C71" s="74" t="e">
        <f>'مرکز 2'!N137</f>
        <v>#DIV/0!</v>
      </c>
      <c r="D71" s="79" t="e">
        <f>'مرکز 3'!N137</f>
        <v>#DIV/0!</v>
      </c>
      <c r="E71" s="80" t="e">
        <f>'مرکز 4'!N137</f>
        <v>#DIV/0!</v>
      </c>
      <c r="F71" s="79" t="e">
        <f>'مرکز 5'!N137</f>
        <v>#DIV/0!</v>
      </c>
      <c r="G71" s="79" t="e">
        <f>مرکز6!N137</f>
        <v>#DIV/0!</v>
      </c>
      <c r="H71" s="79" t="e">
        <f>مرکز7!N137</f>
        <v>#DIV/0!</v>
      </c>
      <c r="I71" s="79" t="e">
        <f>مرکز8!N137</f>
        <v>#DIV/0!</v>
      </c>
      <c r="J71" s="74" t="e">
        <f>مرکز9!N137</f>
        <v>#DIV/0!</v>
      </c>
      <c r="K71" s="74" t="e">
        <f>مرکز10!N137</f>
        <v>#DIV/0!</v>
      </c>
      <c r="L71" s="74" t="e">
        <f>مرکز11!N137</f>
        <v>#DIV/0!</v>
      </c>
      <c r="M71" s="80" t="e">
        <f>مرکز12!N137</f>
        <v>#DIV/0!</v>
      </c>
      <c r="N71" s="80" t="e">
        <f>مرکز13!N137</f>
        <v>#DIV/0!</v>
      </c>
      <c r="O71" s="79" t="e">
        <f>مرکز14!N137</f>
        <v>#DIV/0!</v>
      </c>
      <c r="P71" s="79" t="e">
        <f>مرکز15!N137</f>
        <v>#DIV/0!</v>
      </c>
      <c r="Q71" s="81" t="e">
        <f>مرکز16!N137</f>
        <v>#DIV/0!</v>
      </c>
      <c r="R71" s="80" t="e">
        <f>'مرکز17)'!N137</f>
        <v>#DIV/0!</v>
      </c>
      <c r="S71" s="82" t="e">
        <f>مرکز18!N137</f>
        <v>#DIV/0!</v>
      </c>
      <c r="T71" s="76" t="e">
        <f>'مرک19)'!N137</f>
        <v>#DIV/0!</v>
      </c>
      <c r="U71" s="79" t="e">
        <f>مرکز20!N137</f>
        <v>#DIV/0!</v>
      </c>
      <c r="V71" s="75" t="e">
        <f>مرک21!N137</f>
        <v>#DIV/0!</v>
      </c>
      <c r="W71" s="101" t="e">
        <f>مرک22!N137</f>
        <v>#DIV/0!</v>
      </c>
      <c r="X71" s="101" t="e">
        <f>مرکز23!N137</f>
        <v>#DIV/0!</v>
      </c>
      <c r="Y71" s="100" t="e">
        <f>'کل شهرستان'!N137</f>
        <v>#DIV/0!</v>
      </c>
    </row>
    <row r="72" spans="1:47" s="78" customFormat="1" ht="22.5" customHeight="1" thickTop="1" thickBot="1">
      <c r="A72" s="102" t="s">
        <v>241</v>
      </c>
      <c r="B72" s="74" t="e">
        <f>'مرکز 1'!N138</f>
        <v>#DIV/0!</v>
      </c>
      <c r="C72" s="74" t="e">
        <f>'مرکز 2'!N138</f>
        <v>#DIV/0!</v>
      </c>
      <c r="D72" s="79" t="e">
        <f>'مرکز 3'!N138</f>
        <v>#DIV/0!</v>
      </c>
      <c r="E72" s="80" t="e">
        <f>'مرکز 4'!N138</f>
        <v>#DIV/0!</v>
      </c>
      <c r="F72" s="79" t="e">
        <f>'مرکز 5'!N138</f>
        <v>#DIV/0!</v>
      </c>
      <c r="G72" s="79" t="e">
        <f>مرکز6!N138</f>
        <v>#DIV/0!</v>
      </c>
      <c r="H72" s="79" t="e">
        <f>مرکز7!N138</f>
        <v>#DIV/0!</v>
      </c>
      <c r="I72" s="79" t="e">
        <f>مرکز8!N138</f>
        <v>#DIV/0!</v>
      </c>
      <c r="J72" s="74" t="e">
        <f>مرکز9!N138</f>
        <v>#DIV/0!</v>
      </c>
      <c r="K72" s="74" t="e">
        <f>مرکز10!N138</f>
        <v>#DIV/0!</v>
      </c>
      <c r="L72" s="74" t="e">
        <f>مرکز11!N138</f>
        <v>#DIV/0!</v>
      </c>
      <c r="M72" s="80" t="e">
        <f>مرکز12!N138</f>
        <v>#DIV/0!</v>
      </c>
      <c r="N72" s="80" t="e">
        <f>مرکز13!N138</f>
        <v>#DIV/0!</v>
      </c>
      <c r="O72" s="79" t="e">
        <f>مرکز14!N138</f>
        <v>#DIV/0!</v>
      </c>
      <c r="P72" s="79" t="e">
        <f>مرکز15!N138</f>
        <v>#DIV/0!</v>
      </c>
      <c r="Q72" s="81" t="e">
        <f>مرکز16!N138</f>
        <v>#DIV/0!</v>
      </c>
      <c r="R72" s="80" t="e">
        <f>'مرکز17)'!N138</f>
        <v>#DIV/0!</v>
      </c>
      <c r="S72" s="82" t="e">
        <f>مرکز18!N138</f>
        <v>#DIV/0!</v>
      </c>
      <c r="T72" s="76" t="e">
        <f>'مرک19)'!N138</f>
        <v>#DIV/0!</v>
      </c>
      <c r="U72" s="79" t="e">
        <f>مرکز20!N138</f>
        <v>#DIV/0!</v>
      </c>
      <c r="V72" s="75" t="e">
        <f>مرک21!N138</f>
        <v>#DIV/0!</v>
      </c>
      <c r="W72" s="101" t="e">
        <f>مرک22!N138</f>
        <v>#DIV/0!</v>
      </c>
      <c r="X72" s="101" t="e">
        <f>مرکز23!N138</f>
        <v>#DIV/0!</v>
      </c>
      <c r="Y72" s="100" t="e">
        <f>'کل شهرستان'!N138</f>
        <v>#DIV/0!</v>
      </c>
    </row>
    <row r="73" spans="1:47" s="78" customFormat="1" ht="24" customHeight="1" thickTop="1" thickBot="1">
      <c r="A73" s="102" t="s">
        <v>242</v>
      </c>
      <c r="B73" s="74" t="e">
        <f>'مرکز 1'!N139</f>
        <v>#DIV/0!</v>
      </c>
      <c r="C73" s="74" t="e">
        <f>'مرکز 2'!N139</f>
        <v>#DIV/0!</v>
      </c>
      <c r="D73" s="79" t="e">
        <f>'مرکز 3'!N139</f>
        <v>#DIV/0!</v>
      </c>
      <c r="E73" s="80" t="e">
        <f>'مرکز 4'!N139</f>
        <v>#DIV/0!</v>
      </c>
      <c r="F73" s="79" t="e">
        <f>'مرکز 5'!N139</f>
        <v>#DIV/0!</v>
      </c>
      <c r="G73" s="79" t="e">
        <f>مرکز6!N139</f>
        <v>#DIV/0!</v>
      </c>
      <c r="H73" s="79" t="e">
        <f>مرکز7!N139</f>
        <v>#DIV/0!</v>
      </c>
      <c r="I73" s="79" t="e">
        <f>مرکز8!N139</f>
        <v>#DIV/0!</v>
      </c>
      <c r="J73" s="74" t="e">
        <f>مرکز9!N139</f>
        <v>#DIV/0!</v>
      </c>
      <c r="K73" s="74" t="e">
        <f>مرکز10!N139</f>
        <v>#DIV/0!</v>
      </c>
      <c r="L73" s="74" t="e">
        <f>مرکز11!N139</f>
        <v>#DIV/0!</v>
      </c>
      <c r="M73" s="80" t="e">
        <f>مرکز12!N139</f>
        <v>#DIV/0!</v>
      </c>
      <c r="N73" s="80" t="e">
        <f>مرکز13!N139</f>
        <v>#DIV/0!</v>
      </c>
      <c r="O73" s="79" t="e">
        <f>مرکز14!N139</f>
        <v>#DIV/0!</v>
      </c>
      <c r="P73" s="79" t="e">
        <f>مرکز15!N139</f>
        <v>#DIV/0!</v>
      </c>
      <c r="Q73" s="81" t="e">
        <f>مرکز16!N139</f>
        <v>#DIV/0!</v>
      </c>
      <c r="R73" s="80" t="e">
        <f>'مرکز17)'!N139</f>
        <v>#DIV/0!</v>
      </c>
      <c r="S73" s="82" t="e">
        <f>مرکز18!N139</f>
        <v>#DIV/0!</v>
      </c>
      <c r="T73" s="76" t="e">
        <f>'مرک19)'!N139</f>
        <v>#DIV/0!</v>
      </c>
      <c r="U73" s="79" t="e">
        <f>مرکز20!N139</f>
        <v>#DIV/0!</v>
      </c>
      <c r="V73" s="75" t="e">
        <f>مرک21!N139</f>
        <v>#DIV/0!</v>
      </c>
      <c r="W73" s="101" t="e">
        <f>مرک22!N139</f>
        <v>#DIV/0!</v>
      </c>
      <c r="X73" s="101" t="e">
        <f>مرکز23!N139</f>
        <v>#DIV/0!</v>
      </c>
      <c r="Y73" s="100" t="e">
        <f>'کل شهرستان'!N139</f>
        <v>#DIV/0!</v>
      </c>
    </row>
    <row r="74" spans="1:47" ht="29.25" customHeight="1" thickTop="1">
      <c r="A74" s="67"/>
      <c r="N74" s="83"/>
      <c r="O74" s="83"/>
      <c r="P74" s="83"/>
      <c r="Q74" s="83"/>
      <c r="R74" s="83"/>
      <c r="S74" s="83"/>
      <c r="T74" s="83"/>
      <c r="U74" s="83"/>
      <c r="V74" s="83"/>
      <c r="W74" s="83"/>
      <c r="AQ74" s="68"/>
      <c r="AR74" s="67"/>
      <c r="AT74"/>
      <c r="AU74" s="67"/>
    </row>
    <row r="75" spans="1:47">
      <c r="A75" s="67"/>
      <c r="N75" s="83"/>
      <c r="O75" s="83"/>
      <c r="P75" s="83"/>
      <c r="Q75" s="83"/>
      <c r="R75" s="83"/>
      <c r="S75" s="83"/>
      <c r="T75" s="83"/>
      <c r="U75" s="83"/>
      <c r="V75" s="83"/>
      <c r="W75" s="83"/>
      <c r="AQ75" s="68"/>
      <c r="AR75" s="67"/>
      <c r="AT75"/>
      <c r="AU75" s="67"/>
    </row>
    <row r="76" spans="1:47">
      <c r="A76" s="67"/>
      <c r="N76" s="83"/>
      <c r="O76" s="83"/>
      <c r="P76" s="83"/>
      <c r="Q76" s="83"/>
      <c r="R76" s="83"/>
      <c r="S76" s="83"/>
      <c r="T76" s="83"/>
      <c r="U76" s="83"/>
      <c r="V76" s="83"/>
      <c r="W76" s="83"/>
      <c r="AQ76" s="68"/>
      <c r="AR76" s="67"/>
      <c r="AT76"/>
      <c r="AU76" s="67"/>
    </row>
    <row r="77" spans="1:47">
      <c r="A77" s="67"/>
      <c r="N77" s="83"/>
      <c r="O77" s="83"/>
      <c r="P77" s="83"/>
      <c r="Q77" s="83"/>
      <c r="R77" s="83"/>
      <c r="S77" s="83"/>
      <c r="T77" s="83"/>
      <c r="U77" s="83"/>
      <c r="V77" s="83"/>
      <c r="W77" s="83"/>
      <c r="AQ77" s="68"/>
      <c r="AR77" s="67"/>
      <c r="AT77"/>
      <c r="AU77" s="67"/>
    </row>
    <row r="78" spans="1:47">
      <c r="A78" s="67"/>
      <c r="N78" s="83"/>
      <c r="O78" s="83"/>
      <c r="P78" s="83"/>
      <c r="Q78" s="83"/>
      <c r="R78" s="83"/>
      <c r="S78" s="83"/>
      <c r="T78" s="83"/>
      <c r="U78" s="83"/>
      <c r="V78" s="83"/>
      <c r="W78" s="83"/>
      <c r="AQ78" s="68"/>
      <c r="AR78" s="67"/>
      <c r="AT78"/>
      <c r="AU78" s="67"/>
    </row>
    <row r="79" spans="1:47">
      <c r="A79" s="67"/>
      <c r="N79" s="83"/>
      <c r="O79" s="83"/>
      <c r="P79" s="83"/>
      <c r="Q79" s="83"/>
      <c r="R79" s="83"/>
      <c r="S79" s="83"/>
      <c r="T79" s="83"/>
      <c r="U79" s="83"/>
      <c r="V79" s="83"/>
      <c r="W79" s="83"/>
      <c r="AQ79" s="68"/>
      <c r="AR79" s="67"/>
      <c r="AT79"/>
      <c r="AU79" s="67"/>
    </row>
    <row r="80" spans="1:47">
      <c r="A80" s="67"/>
      <c r="N80" s="83"/>
      <c r="O80" s="83"/>
      <c r="P80" s="83"/>
      <c r="Q80" s="83"/>
      <c r="R80" s="83"/>
      <c r="S80" s="83"/>
      <c r="T80" s="83"/>
      <c r="U80" s="83"/>
      <c r="V80" s="83"/>
      <c r="W80" s="83"/>
      <c r="AQ80" s="68"/>
      <c r="AR80" s="67"/>
      <c r="AT80"/>
      <c r="AU80" s="67"/>
    </row>
    <row r="81" spans="1:47">
      <c r="A81" s="67"/>
      <c r="N81" s="83"/>
      <c r="O81" s="83"/>
      <c r="P81" s="83"/>
      <c r="Q81" s="83"/>
      <c r="R81" s="83"/>
      <c r="S81" s="83"/>
      <c r="T81" s="83"/>
      <c r="U81" s="83"/>
      <c r="V81" s="83"/>
      <c r="W81" s="83"/>
      <c r="AQ81" s="68"/>
      <c r="AR81" s="67"/>
      <c r="AT81"/>
      <c r="AU81" s="67"/>
    </row>
    <row r="82" spans="1:47">
      <c r="A82" s="67"/>
      <c r="N82" s="83"/>
      <c r="O82" s="83"/>
      <c r="P82" s="83"/>
      <c r="Q82" s="83"/>
      <c r="R82" s="83"/>
      <c r="S82" s="83"/>
      <c r="T82" s="83"/>
      <c r="U82" s="83"/>
      <c r="V82" s="83"/>
      <c r="W82" s="83"/>
      <c r="AQ82" s="68"/>
      <c r="AR82" s="67"/>
      <c r="AT82"/>
      <c r="AU82" s="67"/>
    </row>
    <row r="83" spans="1:47">
      <c r="A83" s="67"/>
      <c r="N83" s="83"/>
      <c r="O83" s="83"/>
      <c r="P83" s="83"/>
      <c r="Q83" s="83"/>
      <c r="R83" s="83"/>
      <c r="S83" s="83"/>
      <c r="T83" s="83"/>
      <c r="U83" s="83"/>
      <c r="V83" s="83"/>
      <c r="W83" s="83"/>
      <c r="AQ83" s="68"/>
      <c r="AR83" s="67"/>
      <c r="AT83"/>
      <c r="AU83" s="67"/>
    </row>
    <row r="84" spans="1:47">
      <c r="A84" s="67"/>
      <c r="N84" s="83"/>
      <c r="O84" s="83"/>
      <c r="P84" s="83"/>
      <c r="Q84" s="83"/>
      <c r="R84" s="83"/>
      <c r="S84" s="83"/>
      <c r="T84" s="83"/>
      <c r="U84" s="83"/>
      <c r="V84" s="83"/>
      <c r="W84" s="83"/>
      <c r="AQ84" s="68"/>
      <c r="AR84" s="67"/>
      <c r="AT84"/>
      <c r="AU84" s="67"/>
    </row>
    <row r="85" spans="1:47">
      <c r="A85" s="67"/>
      <c r="AQ85" s="68"/>
      <c r="AR85" s="67"/>
      <c r="AT85"/>
      <c r="AU85" s="67"/>
    </row>
    <row r="97" spans="6:47">
      <c r="AD97" s="68"/>
      <c r="AG97"/>
      <c r="AR97" s="67"/>
      <c r="AU97" s="67"/>
    </row>
    <row r="98" spans="6:47">
      <c r="AD98" s="68"/>
      <c r="AG98"/>
      <c r="AR98" s="67"/>
      <c r="AU98" s="67"/>
    </row>
    <row r="99" spans="6:47">
      <c r="AD99" s="68"/>
      <c r="AG99"/>
      <c r="AR99" s="67"/>
      <c r="AU99" s="67"/>
    </row>
    <row r="100" spans="6:47">
      <c r="AD100" s="68"/>
      <c r="AG100"/>
      <c r="AR100" s="67"/>
      <c r="AU100" s="67"/>
    </row>
    <row r="101" spans="6:47">
      <c r="AD101" s="68"/>
      <c r="AG101"/>
      <c r="AR101" s="67"/>
      <c r="AU101" s="67"/>
    </row>
    <row r="102" spans="6:47">
      <c r="F102" s="106"/>
      <c r="AD102" s="68"/>
      <c r="AG102"/>
      <c r="AR102" s="67"/>
      <c r="AU102" s="67"/>
    </row>
    <row r="103" spans="6:47">
      <c r="F103" s="83"/>
      <c r="AD103" s="68"/>
      <c r="AG103"/>
      <c r="AR103" s="67"/>
      <c r="AU103" s="67"/>
    </row>
    <row r="104" spans="6:47">
      <c r="AD104" s="68"/>
      <c r="AG104"/>
      <c r="AR104" s="67"/>
      <c r="AU104" s="67"/>
    </row>
  </sheetData>
  <sheetProtection algorithmName="SHA-512" hashValue="DCBz2698/T6C/GIpTypI+xotKLT2+2l/Ard3UD4URayA6SnSE9BeVvVxMT1Htnny6IB9W6n2qwrYy21CQNyQZQ==" saltValue="y07eQhzYUcNn+zt2n3Jgxg==" spinCount="100000" sheet="1" objects="1" scenarios="1"/>
  <protectedRanges>
    <protectedRange password="CE28" sqref="B40:S40 U2:Y2 B2:S2 U40:Y40" name="Range1"/>
  </protectedRanges>
  <mergeCells count="4">
    <mergeCell ref="A1:M1"/>
    <mergeCell ref="N1:Y1"/>
    <mergeCell ref="A39:M39"/>
    <mergeCell ref="N39:Y39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I179"/>
  <sheetViews>
    <sheetView rightToLeft="1" topLeftCell="A109" zoomScale="96" zoomScaleNormal="96" workbookViewId="0">
      <selection sqref="A1:XFD1048576"/>
    </sheetView>
  </sheetViews>
  <sheetFormatPr defaultColWidth="9" defaultRowHeight="15.75"/>
  <cols>
    <col min="1" max="1" width="15" style="40" customWidth="1"/>
    <col min="2" max="2" width="12.140625" style="40" customWidth="1"/>
    <col min="3" max="3" width="18.7109375" style="40" customWidth="1"/>
    <col min="4" max="4" width="12.42578125" style="40" customWidth="1"/>
    <col min="5" max="5" width="8.7109375" style="40" customWidth="1"/>
    <col min="6" max="6" width="8.140625" style="40" customWidth="1"/>
    <col min="7" max="7" width="10.28515625" style="40" customWidth="1"/>
    <col min="8" max="8" width="8.42578125" style="40" customWidth="1"/>
    <col min="9" max="9" width="9.140625" style="40" customWidth="1"/>
    <col min="10" max="10" width="10" style="40" customWidth="1"/>
    <col min="11" max="11" width="8.42578125" style="40" customWidth="1"/>
    <col min="12" max="12" width="18.7109375" style="40" customWidth="1"/>
    <col min="13" max="13" width="8.7109375" style="40" customWidth="1"/>
    <col min="14" max="14" width="10" style="40" customWidth="1"/>
    <col min="15" max="15" width="9.7109375" style="40" customWidth="1"/>
    <col min="16" max="16" width="10.140625" style="40" customWidth="1"/>
    <col min="17" max="17" width="9" style="40"/>
    <col min="18" max="18" width="8.140625" style="40" customWidth="1"/>
    <col min="19" max="28" width="9" style="40"/>
    <col min="29" max="29" width="7.5703125" style="40" customWidth="1"/>
    <col min="30" max="16384" width="9" style="40"/>
  </cols>
  <sheetData>
    <row r="1" spans="1:35" ht="16.5" thickBot="1">
      <c r="A1" s="63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</row>
    <row r="2" spans="1:35" ht="16.5" thickBot="1">
      <c r="A2" s="174" t="s">
        <v>0</v>
      </c>
      <c r="B2" s="175"/>
      <c r="C2" s="176"/>
      <c r="D2" s="146"/>
      <c r="E2" s="146"/>
      <c r="F2" s="54" t="s">
        <v>1</v>
      </c>
      <c r="G2" s="54"/>
      <c r="H2" s="54"/>
      <c r="I2" s="54"/>
      <c r="J2" s="54"/>
      <c r="K2" s="54"/>
      <c r="L2" s="54"/>
      <c r="M2" s="54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</row>
    <row r="3" spans="1:35" ht="57.75" customHeight="1">
      <c r="A3" s="3" t="s">
        <v>2</v>
      </c>
      <c r="B3" s="22" t="s">
        <v>3</v>
      </c>
      <c r="C3" s="23" t="s">
        <v>4</v>
      </c>
      <c r="D3" s="146"/>
      <c r="E3" s="55"/>
      <c r="F3" s="54"/>
      <c r="G3" s="54"/>
      <c r="H3" s="54"/>
      <c r="I3" s="54"/>
      <c r="J3" s="54"/>
      <c r="K3" s="54"/>
      <c r="L3" s="54"/>
      <c r="M3" s="54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</row>
    <row r="4" spans="1:35">
      <c r="A4" s="20" t="s">
        <v>5</v>
      </c>
      <c r="B4" s="158"/>
      <c r="C4" s="158"/>
      <c r="D4" s="146"/>
      <c r="E4" s="55"/>
      <c r="F4" s="54"/>
      <c r="G4" s="54"/>
      <c r="H4" s="54"/>
      <c r="I4" s="54"/>
      <c r="J4" s="54"/>
      <c r="K4" s="54"/>
      <c r="L4" s="54"/>
      <c r="M4" s="54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</row>
    <row r="5" spans="1:35" ht="16.5" thickBot="1">
      <c r="A5" s="4" t="s">
        <v>6</v>
      </c>
      <c r="B5" s="158"/>
      <c r="C5" s="158"/>
      <c r="D5" s="146"/>
      <c r="E5" s="146"/>
      <c r="F5" s="54"/>
      <c r="G5" s="54"/>
      <c r="H5" s="54"/>
      <c r="I5" s="54"/>
      <c r="J5" s="54"/>
      <c r="K5" s="54"/>
      <c r="L5" s="54"/>
      <c r="M5" s="54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</row>
    <row r="6" spans="1:35" ht="12" customHeight="1" thickBo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</row>
    <row r="7" spans="1:35" ht="32.25" customHeight="1" thickBot="1">
      <c r="A7" s="177" t="s">
        <v>7</v>
      </c>
      <c r="B7" s="178"/>
      <c r="C7" s="178"/>
      <c r="D7" s="178"/>
      <c r="E7" s="178"/>
      <c r="F7" s="178"/>
      <c r="G7" s="178"/>
      <c r="H7" s="178"/>
      <c r="I7" s="178"/>
      <c r="J7" s="179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</row>
    <row r="8" spans="1:35">
      <c r="A8" s="5" t="s">
        <v>8</v>
      </c>
      <c r="B8" s="180" t="s">
        <v>5</v>
      </c>
      <c r="C8" s="181"/>
      <c r="D8" s="182"/>
      <c r="E8" s="180" t="s">
        <v>6</v>
      </c>
      <c r="F8" s="181"/>
      <c r="G8" s="182"/>
      <c r="H8" s="180" t="s">
        <v>9</v>
      </c>
      <c r="I8" s="181"/>
      <c r="J8" s="183"/>
      <c r="K8" s="146"/>
      <c r="L8" s="55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</row>
    <row r="9" spans="1:35" ht="16.5" thickBot="1">
      <c r="A9" s="6" t="s">
        <v>10</v>
      </c>
      <c r="B9" s="7" t="s">
        <v>11</v>
      </c>
      <c r="C9" s="184" t="s">
        <v>12</v>
      </c>
      <c r="D9" s="185"/>
      <c r="E9" s="7" t="s">
        <v>11</v>
      </c>
      <c r="F9" s="184" t="s">
        <v>12</v>
      </c>
      <c r="G9" s="185"/>
      <c r="H9" s="7" t="s">
        <v>11</v>
      </c>
      <c r="I9" s="184" t="s">
        <v>12</v>
      </c>
      <c r="J9" s="186"/>
      <c r="K9" s="55"/>
      <c r="L9" s="55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</row>
    <row r="10" spans="1:35">
      <c r="A10" s="39" t="s">
        <v>263</v>
      </c>
      <c r="B10" s="158"/>
      <c r="C10" s="158"/>
      <c r="D10" s="91"/>
      <c r="E10" s="158"/>
      <c r="F10" s="158"/>
      <c r="G10" s="91"/>
      <c r="H10" s="111">
        <f>B10+E10</f>
        <v>0</v>
      </c>
      <c r="I10" s="110">
        <f t="shared" ref="H10:J31" si="0">C10+F10</f>
        <v>0</v>
      </c>
      <c r="J10" s="112"/>
      <c r="K10" s="146"/>
      <c r="L10" s="55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</row>
    <row r="11" spans="1:35">
      <c r="A11" s="39" t="s">
        <v>186</v>
      </c>
      <c r="B11" s="158"/>
      <c r="C11" s="158"/>
      <c r="D11" s="8"/>
      <c r="E11" s="158"/>
      <c r="F11" s="158"/>
      <c r="G11" s="8"/>
      <c r="H11" s="113">
        <f t="shared" si="0"/>
        <v>0</v>
      </c>
      <c r="I11" s="113">
        <f t="shared" si="0"/>
        <v>0</v>
      </c>
      <c r="J11" s="114"/>
      <c r="K11" s="146"/>
      <c r="L11" s="146"/>
      <c r="M11" s="55"/>
      <c r="N11" s="55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</row>
    <row r="12" spans="1:35">
      <c r="A12" s="11" t="s">
        <v>269</v>
      </c>
      <c r="B12" s="158"/>
      <c r="C12" s="158"/>
      <c r="D12" s="8"/>
      <c r="E12" s="158"/>
      <c r="F12" s="158"/>
      <c r="G12" s="8"/>
      <c r="H12" s="113">
        <f t="shared" si="0"/>
        <v>0</v>
      </c>
      <c r="I12" s="113">
        <f t="shared" si="0"/>
        <v>0</v>
      </c>
      <c r="J12" s="114"/>
      <c r="K12" s="146"/>
      <c r="L12" s="146"/>
      <c r="M12" s="55"/>
      <c r="N12" s="55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</row>
    <row r="13" spans="1:35">
      <c r="A13" s="11" t="s">
        <v>264</v>
      </c>
      <c r="B13" s="158"/>
      <c r="C13" s="158"/>
      <c r="D13" s="8"/>
      <c r="E13" s="158"/>
      <c r="F13" s="158"/>
      <c r="G13" s="8"/>
      <c r="H13" s="113">
        <f t="shared" si="0"/>
        <v>0</v>
      </c>
      <c r="I13" s="113">
        <f t="shared" si="0"/>
        <v>0</v>
      </c>
      <c r="J13" s="114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</row>
    <row r="14" spans="1:35">
      <c r="A14" s="11" t="s">
        <v>265</v>
      </c>
      <c r="B14" s="158"/>
      <c r="C14" s="158"/>
      <c r="D14" s="13"/>
      <c r="E14" s="158"/>
      <c r="F14" s="158"/>
      <c r="G14" s="13"/>
      <c r="H14" s="113">
        <f t="shared" si="0"/>
        <v>0</v>
      </c>
      <c r="I14" s="113">
        <f t="shared" si="0"/>
        <v>0</v>
      </c>
      <c r="J14" s="115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</row>
    <row r="15" spans="1:35">
      <c r="A15" s="11" t="s">
        <v>13</v>
      </c>
      <c r="B15" s="158"/>
      <c r="C15" s="158"/>
      <c r="D15" s="159"/>
      <c r="E15" s="158"/>
      <c r="F15" s="158"/>
      <c r="G15" s="159"/>
      <c r="H15" s="113">
        <f t="shared" si="0"/>
        <v>0</v>
      </c>
      <c r="I15" s="113">
        <f t="shared" si="0"/>
        <v>0</v>
      </c>
      <c r="J15" s="116">
        <f>D15+G15</f>
        <v>0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</row>
    <row r="16" spans="1:35">
      <c r="A16" s="11" t="s">
        <v>220</v>
      </c>
      <c r="B16" s="158"/>
      <c r="C16" s="158"/>
      <c r="D16" s="159"/>
      <c r="E16" s="158"/>
      <c r="F16" s="158"/>
      <c r="G16" s="159"/>
      <c r="H16" s="113">
        <f t="shared" si="0"/>
        <v>0</v>
      </c>
      <c r="I16" s="113">
        <f t="shared" si="0"/>
        <v>0</v>
      </c>
      <c r="J16" s="116">
        <f t="shared" si="0"/>
        <v>0</v>
      </c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</row>
    <row r="17" spans="1:35">
      <c r="A17" s="11" t="s">
        <v>221</v>
      </c>
      <c r="B17" s="158"/>
      <c r="C17" s="158"/>
      <c r="D17" s="159"/>
      <c r="E17" s="158"/>
      <c r="F17" s="158"/>
      <c r="G17" s="159"/>
      <c r="H17" s="113">
        <f t="shared" si="0"/>
        <v>0</v>
      </c>
      <c r="I17" s="113">
        <f t="shared" si="0"/>
        <v>0</v>
      </c>
      <c r="J17" s="116">
        <f t="shared" si="0"/>
        <v>0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</row>
    <row r="18" spans="1:35">
      <c r="A18" s="11" t="s">
        <v>14</v>
      </c>
      <c r="B18" s="158"/>
      <c r="C18" s="158"/>
      <c r="D18" s="159"/>
      <c r="E18" s="158"/>
      <c r="F18" s="158"/>
      <c r="G18" s="159"/>
      <c r="H18" s="113">
        <f t="shared" si="0"/>
        <v>0</v>
      </c>
      <c r="I18" s="113">
        <f t="shared" si="0"/>
        <v>0</v>
      </c>
      <c r="J18" s="116">
        <f t="shared" si="0"/>
        <v>0</v>
      </c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</row>
    <row r="19" spans="1:35">
      <c r="A19" s="11" t="s">
        <v>15</v>
      </c>
      <c r="B19" s="158"/>
      <c r="C19" s="158"/>
      <c r="D19" s="159"/>
      <c r="E19" s="158"/>
      <c r="F19" s="158"/>
      <c r="G19" s="159"/>
      <c r="H19" s="113">
        <f t="shared" si="0"/>
        <v>0</v>
      </c>
      <c r="I19" s="113">
        <f t="shared" si="0"/>
        <v>0</v>
      </c>
      <c r="J19" s="116">
        <f t="shared" si="0"/>
        <v>0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</row>
    <row r="20" spans="1:35">
      <c r="A20" s="11" t="s">
        <v>16</v>
      </c>
      <c r="B20" s="158"/>
      <c r="C20" s="158"/>
      <c r="D20" s="159"/>
      <c r="E20" s="158"/>
      <c r="F20" s="158"/>
      <c r="G20" s="159"/>
      <c r="H20" s="113">
        <f t="shared" si="0"/>
        <v>0</v>
      </c>
      <c r="I20" s="113">
        <f t="shared" si="0"/>
        <v>0</v>
      </c>
      <c r="J20" s="116">
        <f t="shared" si="0"/>
        <v>0</v>
      </c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</row>
    <row r="21" spans="1:35">
      <c r="A21" s="11" t="s">
        <v>17</v>
      </c>
      <c r="B21" s="158"/>
      <c r="C21" s="158"/>
      <c r="D21" s="159"/>
      <c r="E21" s="158"/>
      <c r="F21" s="158"/>
      <c r="G21" s="159"/>
      <c r="H21" s="113">
        <f t="shared" si="0"/>
        <v>0</v>
      </c>
      <c r="I21" s="113">
        <f t="shared" si="0"/>
        <v>0</v>
      </c>
      <c r="J21" s="116">
        <f t="shared" si="0"/>
        <v>0</v>
      </c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</row>
    <row r="22" spans="1:35">
      <c r="A22" s="11" t="s">
        <v>18</v>
      </c>
      <c r="B22" s="158"/>
      <c r="C22" s="158"/>
      <c r="D22" s="159"/>
      <c r="E22" s="158"/>
      <c r="F22" s="158"/>
      <c r="G22" s="159"/>
      <c r="H22" s="113">
        <f t="shared" si="0"/>
        <v>0</v>
      </c>
      <c r="I22" s="113">
        <f t="shared" si="0"/>
        <v>0</v>
      </c>
      <c r="J22" s="116">
        <f t="shared" si="0"/>
        <v>0</v>
      </c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</row>
    <row r="23" spans="1:35">
      <c r="A23" s="11" t="s">
        <v>19</v>
      </c>
      <c r="B23" s="158"/>
      <c r="C23" s="158"/>
      <c r="D23" s="159"/>
      <c r="E23" s="158"/>
      <c r="F23" s="158"/>
      <c r="G23" s="159"/>
      <c r="H23" s="113">
        <f t="shared" si="0"/>
        <v>0</v>
      </c>
      <c r="I23" s="113">
        <f t="shared" si="0"/>
        <v>0</v>
      </c>
      <c r="J23" s="116">
        <f>D23+G23</f>
        <v>0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</row>
    <row r="24" spans="1:35">
      <c r="A24" s="11" t="s">
        <v>20</v>
      </c>
      <c r="B24" s="158"/>
      <c r="C24" s="158"/>
      <c r="D24" s="159"/>
      <c r="E24" s="158"/>
      <c r="F24" s="158"/>
      <c r="G24" s="159"/>
      <c r="H24" s="113">
        <f t="shared" si="0"/>
        <v>0</v>
      </c>
      <c r="I24" s="113">
        <f t="shared" si="0"/>
        <v>0</v>
      </c>
      <c r="J24" s="116">
        <f>D24+G24</f>
        <v>0</v>
      </c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</row>
    <row r="25" spans="1:35">
      <c r="A25" s="11" t="s">
        <v>21</v>
      </c>
      <c r="B25" s="158"/>
      <c r="C25" s="158"/>
      <c r="D25" s="15"/>
      <c r="E25" s="158"/>
      <c r="F25" s="158"/>
      <c r="G25" s="8"/>
      <c r="H25" s="113">
        <f t="shared" si="0"/>
        <v>0</v>
      </c>
      <c r="I25" s="113">
        <f t="shared" si="0"/>
        <v>0</v>
      </c>
      <c r="J25" s="114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</row>
    <row r="26" spans="1:35">
      <c r="A26" s="11" t="s">
        <v>22</v>
      </c>
      <c r="B26" s="158"/>
      <c r="C26" s="158"/>
      <c r="D26" s="15"/>
      <c r="E26" s="158"/>
      <c r="F26" s="158"/>
      <c r="G26" s="8"/>
      <c r="H26" s="113">
        <f t="shared" si="0"/>
        <v>0</v>
      </c>
      <c r="I26" s="113">
        <f t="shared" si="0"/>
        <v>0</v>
      </c>
      <c r="J26" s="114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</row>
    <row r="27" spans="1:35">
      <c r="A27" s="11" t="s">
        <v>23</v>
      </c>
      <c r="B27" s="158"/>
      <c r="C27" s="158"/>
      <c r="D27" s="15"/>
      <c r="E27" s="158"/>
      <c r="F27" s="158"/>
      <c r="G27" s="8"/>
      <c r="H27" s="113">
        <f t="shared" si="0"/>
        <v>0</v>
      </c>
      <c r="I27" s="113">
        <f t="shared" si="0"/>
        <v>0</v>
      </c>
      <c r="J27" s="114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</row>
    <row r="28" spans="1:35">
      <c r="A28" s="11" t="s">
        <v>24</v>
      </c>
      <c r="B28" s="158"/>
      <c r="C28" s="158"/>
      <c r="D28" s="15"/>
      <c r="E28" s="158"/>
      <c r="F28" s="158"/>
      <c r="G28" s="8"/>
      <c r="H28" s="113">
        <f t="shared" si="0"/>
        <v>0</v>
      </c>
      <c r="I28" s="113">
        <f t="shared" si="0"/>
        <v>0</v>
      </c>
      <c r="J28" s="114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</row>
    <row r="29" spans="1:35">
      <c r="A29" s="11" t="s">
        <v>25</v>
      </c>
      <c r="B29" s="158"/>
      <c r="C29" s="158"/>
      <c r="D29" s="15"/>
      <c r="E29" s="158"/>
      <c r="F29" s="158"/>
      <c r="G29" s="8"/>
      <c r="H29" s="113">
        <f t="shared" si="0"/>
        <v>0</v>
      </c>
      <c r="I29" s="113">
        <f t="shared" si="0"/>
        <v>0</v>
      </c>
      <c r="J29" s="114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</row>
    <row r="30" spans="1:35">
      <c r="A30" s="11" t="s">
        <v>26</v>
      </c>
      <c r="B30" s="158"/>
      <c r="C30" s="158"/>
      <c r="D30" s="15"/>
      <c r="E30" s="158"/>
      <c r="F30" s="158"/>
      <c r="G30" s="8"/>
      <c r="H30" s="113">
        <f t="shared" si="0"/>
        <v>0</v>
      </c>
      <c r="I30" s="113">
        <f t="shared" si="0"/>
        <v>0</v>
      </c>
      <c r="J30" s="114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</row>
    <row r="31" spans="1:35">
      <c r="A31" s="11" t="s">
        <v>27</v>
      </c>
      <c r="B31" s="158"/>
      <c r="C31" s="158"/>
      <c r="D31" s="16"/>
      <c r="E31" s="158"/>
      <c r="F31" s="158"/>
      <c r="G31" s="13"/>
      <c r="H31" s="113">
        <f t="shared" si="0"/>
        <v>0</v>
      </c>
      <c r="I31" s="113">
        <f t="shared" si="0"/>
        <v>0</v>
      </c>
      <c r="J31" s="115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</row>
    <row r="32" spans="1:35" ht="16.5" thickBot="1">
      <c r="A32" s="6" t="s">
        <v>28</v>
      </c>
      <c r="B32" s="117">
        <f>SUM(B10:B31)</f>
        <v>0</v>
      </c>
      <c r="C32" s="117">
        <f>SUM(C10:C31)</f>
        <v>0</v>
      </c>
      <c r="D32" s="142">
        <f>SUM(D15:D24)</f>
        <v>0</v>
      </c>
      <c r="E32" s="117">
        <f>SUM(E10:E31)</f>
        <v>0</v>
      </c>
      <c r="F32" s="117">
        <f>SUM(F10:F31)</f>
        <v>0</v>
      </c>
      <c r="G32" s="142">
        <f>SUM(G15:G24)</f>
        <v>0</v>
      </c>
      <c r="H32" s="117">
        <f>SUM(H10:H31)</f>
        <v>0</v>
      </c>
      <c r="I32" s="117">
        <f>SUM(I10:I31)</f>
        <v>0</v>
      </c>
      <c r="J32" s="118">
        <f>SUM(J15:J24)</f>
        <v>0</v>
      </c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</row>
    <row r="33" spans="1:35" ht="16.5" thickBot="1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</row>
    <row r="34" spans="1:35" ht="16.5" thickBot="1">
      <c r="A34" s="174" t="s">
        <v>29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</row>
    <row r="35" spans="1:35" ht="30.75" customHeight="1">
      <c r="A35" s="187" t="s">
        <v>2</v>
      </c>
      <c r="B35" s="190" t="s">
        <v>30</v>
      </c>
      <c r="C35" s="191"/>
      <c r="D35" s="190" t="s">
        <v>31</v>
      </c>
      <c r="E35" s="191"/>
      <c r="F35" s="194" t="s">
        <v>32</v>
      </c>
      <c r="G35" s="195"/>
      <c r="H35" s="195"/>
      <c r="I35" s="195"/>
      <c r="J35" s="195"/>
      <c r="K35" s="196"/>
      <c r="L35" s="194" t="s">
        <v>33</v>
      </c>
      <c r="M35" s="195"/>
      <c r="N35" s="195"/>
      <c r="O35" s="195"/>
      <c r="P35" s="195"/>
      <c r="Q35" s="195"/>
      <c r="R35" s="195"/>
      <c r="S35" s="195"/>
      <c r="T35" s="196"/>
      <c r="U35" s="194" t="s">
        <v>34</v>
      </c>
      <c r="V35" s="195"/>
      <c r="W35" s="195"/>
      <c r="X35" s="199"/>
      <c r="Y35" s="200" t="s">
        <v>177</v>
      </c>
      <c r="Z35" s="201"/>
      <c r="AA35" s="204" t="s">
        <v>273</v>
      </c>
      <c r="AB35" s="205"/>
      <c r="AC35" s="146"/>
      <c r="AD35" s="208" t="s">
        <v>182</v>
      </c>
      <c r="AE35" s="209"/>
      <c r="AF35" s="210"/>
      <c r="AG35" s="146"/>
      <c r="AH35" s="146"/>
      <c r="AI35" s="146"/>
    </row>
    <row r="36" spans="1:35" ht="34.9" customHeight="1">
      <c r="A36" s="188"/>
      <c r="B36" s="192"/>
      <c r="C36" s="193"/>
      <c r="D36" s="192"/>
      <c r="E36" s="193"/>
      <c r="F36" s="211" t="s">
        <v>35</v>
      </c>
      <c r="G36" s="212"/>
      <c r="H36" s="211" t="s">
        <v>36</v>
      </c>
      <c r="I36" s="212"/>
      <c r="J36" s="211" t="s">
        <v>37</v>
      </c>
      <c r="K36" s="212"/>
      <c r="L36" s="197" t="s">
        <v>38</v>
      </c>
      <c r="M36" s="197" t="s">
        <v>39</v>
      </c>
      <c r="N36" s="197" t="s">
        <v>40</v>
      </c>
      <c r="O36" s="197" t="s">
        <v>41</v>
      </c>
      <c r="P36" s="197" t="s">
        <v>42</v>
      </c>
      <c r="Q36" s="197" t="s">
        <v>43</v>
      </c>
      <c r="R36" s="197" t="s">
        <v>44</v>
      </c>
      <c r="S36" s="197" t="s">
        <v>45</v>
      </c>
      <c r="T36" s="197" t="s">
        <v>222</v>
      </c>
      <c r="U36" s="197" t="s">
        <v>46</v>
      </c>
      <c r="V36" s="211" t="s">
        <v>47</v>
      </c>
      <c r="W36" s="213"/>
      <c r="X36" s="214"/>
      <c r="Y36" s="202"/>
      <c r="Z36" s="203"/>
      <c r="AA36" s="206"/>
      <c r="AB36" s="207"/>
      <c r="AC36" s="146"/>
      <c r="AD36" s="41" t="s">
        <v>2</v>
      </c>
      <c r="AE36" s="42" t="s">
        <v>183</v>
      </c>
      <c r="AF36" s="43" t="s">
        <v>184</v>
      </c>
      <c r="AG36" s="146"/>
      <c r="AH36" s="146"/>
      <c r="AI36" s="146"/>
    </row>
    <row r="37" spans="1:35" ht="62.25" customHeight="1">
      <c r="A37" s="189"/>
      <c r="B37" s="17" t="s">
        <v>48</v>
      </c>
      <c r="C37" s="17" t="s">
        <v>49</v>
      </c>
      <c r="D37" s="17" t="s">
        <v>48</v>
      </c>
      <c r="E37" s="17" t="s">
        <v>49</v>
      </c>
      <c r="F37" s="17" t="s">
        <v>48</v>
      </c>
      <c r="G37" s="17" t="s">
        <v>49</v>
      </c>
      <c r="H37" s="17" t="s">
        <v>48</v>
      </c>
      <c r="I37" s="17" t="s">
        <v>49</v>
      </c>
      <c r="J37" s="17" t="s">
        <v>48</v>
      </c>
      <c r="K37" s="17" t="s">
        <v>49</v>
      </c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7" t="s">
        <v>50</v>
      </c>
      <c r="W37" s="17" t="s">
        <v>51</v>
      </c>
      <c r="X37" s="18" t="s">
        <v>52</v>
      </c>
      <c r="Y37" s="44" t="s">
        <v>178</v>
      </c>
      <c r="Z37" s="45" t="s">
        <v>179</v>
      </c>
      <c r="AA37" s="45" t="s">
        <v>180</v>
      </c>
      <c r="AB37" s="46" t="s">
        <v>181</v>
      </c>
      <c r="AC37" s="146"/>
      <c r="AD37" s="41" t="s">
        <v>185</v>
      </c>
      <c r="AE37" s="158"/>
      <c r="AF37" s="158"/>
      <c r="AG37" s="146"/>
      <c r="AH37" s="146"/>
      <c r="AI37" s="146"/>
    </row>
    <row r="38" spans="1:35" ht="16.5" thickBot="1">
      <c r="A38" s="20" t="s">
        <v>5</v>
      </c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46"/>
      <c r="AD38" s="47" t="s">
        <v>6</v>
      </c>
      <c r="AE38" s="158"/>
      <c r="AF38" s="158"/>
      <c r="AG38" s="146"/>
      <c r="AH38" s="146"/>
      <c r="AI38" s="146"/>
    </row>
    <row r="39" spans="1:35" ht="16.5" thickBot="1">
      <c r="A39" s="4" t="s">
        <v>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46"/>
      <c r="AD39" s="146"/>
      <c r="AE39" s="146"/>
      <c r="AF39" s="146"/>
      <c r="AG39" s="146"/>
      <c r="AH39" s="146"/>
      <c r="AI39" s="146"/>
    </row>
    <row r="40" spans="1:35" ht="16.5" thickBot="1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</row>
    <row r="41" spans="1:35" ht="16.5" thickBot="1">
      <c r="A41" s="174" t="s">
        <v>53</v>
      </c>
      <c r="B41" s="175"/>
      <c r="C41" s="175"/>
      <c r="D41" s="175"/>
      <c r="E41" s="17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</row>
    <row r="42" spans="1:35" ht="30.6" customHeight="1">
      <c r="A42" s="3" t="s">
        <v>54</v>
      </c>
      <c r="B42" s="194" t="s">
        <v>55</v>
      </c>
      <c r="C42" s="196"/>
      <c r="D42" s="194" t="s">
        <v>56</v>
      </c>
      <c r="E42" s="196"/>
      <c r="F42" s="194" t="s">
        <v>57</v>
      </c>
      <c r="G42" s="196"/>
      <c r="H42" s="194" t="s">
        <v>58</v>
      </c>
      <c r="I42" s="196"/>
      <c r="J42" s="194" t="s">
        <v>59</v>
      </c>
      <c r="K42" s="196"/>
      <c r="L42" s="194" t="s">
        <v>60</v>
      </c>
      <c r="M42" s="196"/>
      <c r="N42" s="194" t="s">
        <v>61</v>
      </c>
      <c r="O42" s="196"/>
      <c r="P42" s="194" t="s">
        <v>62</v>
      </c>
      <c r="Q42" s="196"/>
      <c r="R42" s="194" t="s">
        <v>63</v>
      </c>
      <c r="S42" s="195"/>
      <c r="T42" s="196"/>
      <c r="U42" s="194" t="s">
        <v>64</v>
      </c>
      <c r="V42" s="196"/>
      <c r="W42" s="194" t="s">
        <v>65</v>
      </c>
      <c r="X42" s="196"/>
      <c r="Y42" s="194" t="s">
        <v>66</v>
      </c>
      <c r="Z42" s="199"/>
      <c r="AA42" s="146"/>
      <c r="AB42" s="169" t="s">
        <v>53</v>
      </c>
      <c r="AC42" s="169"/>
      <c r="AD42" s="146"/>
      <c r="AE42" s="170" t="s">
        <v>280</v>
      </c>
      <c r="AF42" s="170"/>
      <c r="AG42" s="146"/>
      <c r="AH42" s="171" t="s">
        <v>281</v>
      </c>
      <c r="AI42" s="171"/>
    </row>
    <row r="43" spans="1:35" ht="31.5">
      <c r="A43" s="20" t="s">
        <v>2</v>
      </c>
      <c r="B43" s="17" t="s">
        <v>67</v>
      </c>
      <c r="C43" s="17" t="s">
        <v>6</v>
      </c>
      <c r="D43" s="17" t="s">
        <v>67</v>
      </c>
      <c r="E43" s="17" t="s">
        <v>6</v>
      </c>
      <c r="F43" s="17" t="s">
        <v>67</v>
      </c>
      <c r="G43" s="17" t="s">
        <v>6</v>
      </c>
      <c r="H43" s="17" t="s">
        <v>67</v>
      </c>
      <c r="I43" s="17" t="s">
        <v>6</v>
      </c>
      <c r="J43" s="17" t="s">
        <v>67</v>
      </c>
      <c r="K43" s="17" t="s">
        <v>6</v>
      </c>
      <c r="L43" s="17" t="s">
        <v>67</v>
      </c>
      <c r="M43" s="17" t="s">
        <v>6</v>
      </c>
      <c r="N43" s="17" t="s">
        <v>67</v>
      </c>
      <c r="O43" s="17" t="s">
        <v>6</v>
      </c>
      <c r="P43" s="17" t="s">
        <v>67</v>
      </c>
      <c r="Q43" s="17" t="s">
        <v>6</v>
      </c>
      <c r="R43" s="17" t="s">
        <v>67</v>
      </c>
      <c r="S43" s="211" t="s">
        <v>6</v>
      </c>
      <c r="T43" s="212"/>
      <c r="U43" s="17" t="s">
        <v>67</v>
      </c>
      <c r="V43" s="17" t="s">
        <v>6</v>
      </c>
      <c r="W43" s="17" t="s">
        <v>67</v>
      </c>
      <c r="X43" s="17" t="s">
        <v>6</v>
      </c>
      <c r="Y43" s="17" t="s">
        <v>67</v>
      </c>
      <c r="Z43" s="18" t="s">
        <v>6</v>
      </c>
      <c r="AA43" s="146"/>
      <c r="AB43" s="17" t="s">
        <v>67</v>
      </c>
      <c r="AC43" s="17" t="s">
        <v>6</v>
      </c>
      <c r="AD43" s="146"/>
      <c r="AE43" s="17" t="s">
        <v>67</v>
      </c>
      <c r="AF43" s="17" t="s">
        <v>6</v>
      </c>
      <c r="AG43" s="146"/>
      <c r="AH43" s="17" t="s">
        <v>67</v>
      </c>
      <c r="AI43" s="17" t="s">
        <v>6</v>
      </c>
    </row>
    <row r="44" spans="1:35" ht="30" customHeight="1">
      <c r="A44" s="21" t="s">
        <v>68</v>
      </c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220"/>
      <c r="T44" s="221"/>
      <c r="U44" s="160"/>
      <c r="V44" s="160"/>
      <c r="W44" s="160"/>
      <c r="X44" s="160"/>
      <c r="Y44" s="160"/>
      <c r="Z44" s="160"/>
      <c r="AA44" s="21" t="s">
        <v>68</v>
      </c>
      <c r="AB44" s="56">
        <f>U44+W44+Y44+R44+P44+N44+L44+J44+H44+F44+D44+B44</f>
        <v>0</v>
      </c>
      <c r="AC44" s="56">
        <f>V44+X44+Z44+S44+Q44+O44+M44+K44+I44+G44+E44+C44</f>
        <v>0</v>
      </c>
      <c r="AD44" s="146"/>
      <c r="AE44" s="62">
        <f>D38+E38</f>
        <v>0</v>
      </c>
      <c r="AF44" s="62">
        <f>D39+E39</f>
        <v>0</v>
      </c>
      <c r="AG44" s="146"/>
      <c r="AH44" s="62">
        <f>AB44-AE44</f>
        <v>0</v>
      </c>
      <c r="AI44" s="62">
        <f t="shared" ref="AI44:AI47" si="1">AC44-AF44</f>
        <v>0</v>
      </c>
    </row>
    <row r="45" spans="1:35" ht="36" customHeight="1">
      <c r="A45" s="58" t="s">
        <v>69</v>
      </c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222"/>
      <c r="T45" s="223"/>
      <c r="U45" s="161"/>
      <c r="V45" s="161"/>
      <c r="W45" s="161"/>
      <c r="X45" s="161"/>
      <c r="Y45" s="161"/>
      <c r="Z45" s="161"/>
      <c r="AA45" s="127" t="s">
        <v>69</v>
      </c>
      <c r="AB45" s="56">
        <f>U45+W45+Y45+R45+P45+N45+L45+J45+H45+F45+D45+B45</f>
        <v>0</v>
      </c>
      <c r="AC45" s="56">
        <f>V45+X45+Z45+S45+Q45+O45+M45+K45+I45+G45+E45+C45</f>
        <v>0</v>
      </c>
      <c r="AD45" s="146"/>
      <c r="AE45" s="56">
        <f>C52+C53+D52+D53</f>
        <v>0</v>
      </c>
      <c r="AF45" s="56">
        <f>C54+C55+D54+D55</f>
        <v>0</v>
      </c>
      <c r="AG45" s="146"/>
      <c r="AH45" s="62">
        <f t="shared" ref="AH45:AH47" si="2">AB45-AE45</f>
        <v>0</v>
      </c>
      <c r="AI45" s="62">
        <f t="shared" si="1"/>
        <v>0</v>
      </c>
    </row>
    <row r="46" spans="1:35" ht="35.25" customHeight="1">
      <c r="A46" s="59" t="s">
        <v>70</v>
      </c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224"/>
      <c r="T46" s="225"/>
      <c r="U46" s="162"/>
      <c r="V46" s="162"/>
      <c r="W46" s="162"/>
      <c r="X46" s="162"/>
      <c r="Y46" s="162"/>
      <c r="Z46" s="162"/>
      <c r="AA46" s="128" t="s">
        <v>70</v>
      </c>
      <c r="AB46" s="56">
        <f t="shared" ref="AB46:AC47" si="3">U46+W46+Y46+R46+P46+N46+L46+J46+H46+F46+D46+B46</f>
        <v>0</v>
      </c>
      <c r="AC46" s="56">
        <f t="shared" si="3"/>
        <v>0</v>
      </c>
      <c r="AD46" s="146"/>
      <c r="AE46" s="56">
        <f>E52+E53</f>
        <v>0</v>
      </c>
      <c r="AF46" s="56">
        <f>E54+E55</f>
        <v>0</v>
      </c>
      <c r="AG46" s="146"/>
      <c r="AH46" s="62">
        <f t="shared" si="2"/>
        <v>0</v>
      </c>
      <c r="AI46" s="62">
        <f t="shared" si="1"/>
        <v>0</v>
      </c>
    </row>
    <row r="47" spans="1:35" ht="30.75" thickBot="1">
      <c r="A47" s="60" t="s">
        <v>71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226"/>
      <c r="T47" s="227"/>
      <c r="U47" s="163"/>
      <c r="V47" s="163"/>
      <c r="W47" s="163"/>
      <c r="X47" s="163"/>
      <c r="Y47" s="163"/>
      <c r="Z47" s="163"/>
      <c r="AA47" s="129" t="s">
        <v>71</v>
      </c>
      <c r="AB47" s="56">
        <f>U47+W47+Y47+R47+P47+N47+L47+J47+H47+F47+D47+B47</f>
        <v>0</v>
      </c>
      <c r="AC47" s="56">
        <f t="shared" si="3"/>
        <v>0</v>
      </c>
      <c r="AD47" s="146"/>
      <c r="AE47" s="62">
        <f>F52+F53+G52+G53+H52+H53+I52+I53+J52+J53+K52+K53+L52+L53+M52+M53+N52+N53+O52+O53+P52+P53+Q52+Q53+R52+R53+S52+S53+T52+T53+U52+U53+V52+V53+W52+W53+X52+X53</f>
        <v>0</v>
      </c>
      <c r="AF47" s="62">
        <f>Y54+Y55-(C54+C55+D54+D55+E54+E55)</f>
        <v>0</v>
      </c>
      <c r="AG47" s="146"/>
      <c r="AH47" s="62">
        <f t="shared" si="2"/>
        <v>0</v>
      </c>
      <c r="AI47" s="62">
        <f t="shared" si="1"/>
        <v>0</v>
      </c>
    </row>
    <row r="48" spans="1:3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</row>
    <row r="49" spans="1:35" ht="16.5" thickBot="1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</row>
    <row r="50" spans="1:35" ht="16.5" thickBot="1">
      <c r="A50" s="174" t="s">
        <v>72</v>
      </c>
      <c r="B50" s="175"/>
      <c r="C50" s="175"/>
      <c r="D50" s="175"/>
      <c r="E50" s="175"/>
      <c r="F50" s="17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</row>
    <row r="51" spans="1:35" ht="31.5">
      <c r="A51" s="3" t="s">
        <v>2</v>
      </c>
      <c r="B51" s="22" t="s">
        <v>73</v>
      </c>
      <c r="C51" s="22" t="s">
        <v>74</v>
      </c>
      <c r="D51" s="22" t="s">
        <v>75</v>
      </c>
      <c r="E51" s="22" t="s">
        <v>76</v>
      </c>
      <c r="F51" s="22" t="s">
        <v>223</v>
      </c>
      <c r="G51" s="22" t="s">
        <v>224</v>
      </c>
      <c r="H51" s="22" t="s">
        <v>38</v>
      </c>
      <c r="I51" s="22" t="s">
        <v>225</v>
      </c>
      <c r="J51" s="22" t="s">
        <v>226</v>
      </c>
      <c r="K51" s="22" t="s">
        <v>40</v>
      </c>
      <c r="L51" s="22" t="s">
        <v>41</v>
      </c>
      <c r="M51" s="22" t="s">
        <v>42</v>
      </c>
      <c r="N51" s="22" t="s">
        <v>43</v>
      </c>
      <c r="O51" s="22" t="s">
        <v>227</v>
      </c>
      <c r="P51" s="22" t="s">
        <v>45</v>
      </c>
      <c r="Q51" s="22" t="s">
        <v>228</v>
      </c>
      <c r="R51" s="22" t="s">
        <v>77</v>
      </c>
      <c r="S51" s="22" t="s">
        <v>229</v>
      </c>
      <c r="T51" s="22" t="s">
        <v>78</v>
      </c>
      <c r="U51" s="22" t="s">
        <v>79</v>
      </c>
      <c r="V51" s="22" t="s">
        <v>80</v>
      </c>
      <c r="W51" s="22" t="s">
        <v>81</v>
      </c>
      <c r="X51" s="22" t="s">
        <v>270</v>
      </c>
      <c r="Y51" s="23" t="s">
        <v>28</v>
      </c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</row>
    <row r="52" spans="1:35">
      <c r="A52" s="215" t="s">
        <v>5</v>
      </c>
      <c r="B52" s="17" t="s">
        <v>82</v>
      </c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8">
        <f t="shared" ref="Y52:Y57" si="4">SUM(C52:X52)</f>
        <v>0</v>
      </c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</row>
    <row r="53" spans="1:35">
      <c r="A53" s="189"/>
      <c r="B53" s="17" t="s">
        <v>12</v>
      </c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8">
        <f t="shared" si="4"/>
        <v>0</v>
      </c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</row>
    <row r="54" spans="1:35">
      <c r="A54" s="215" t="s">
        <v>6</v>
      </c>
      <c r="B54" s="17" t="s">
        <v>82</v>
      </c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8">
        <f t="shared" si="4"/>
        <v>0</v>
      </c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</row>
    <row r="55" spans="1:35">
      <c r="A55" s="189"/>
      <c r="B55" s="17" t="s">
        <v>12</v>
      </c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8">
        <f t="shared" si="4"/>
        <v>0</v>
      </c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</row>
    <row r="56" spans="1:35">
      <c r="A56" s="215" t="s">
        <v>9</v>
      </c>
      <c r="B56" s="17" t="s">
        <v>82</v>
      </c>
      <c r="C56" s="17">
        <f>C52+C54</f>
        <v>0</v>
      </c>
      <c r="D56" s="17">
        <f t="shared" ref="C56:X57" si="5">D52+D54</f>
        <v>0</v>
      </c>
      <c r="E56" s="17">
        <f t="shared" si="5"/>
        <v>0</v>
      </c>
      <c r="F56" s="17">
        <f t="shared" si="5"/>
        <v>0</v>
      </c>
      <c r="G56" s="17">
        <f t="shared" si="5"/>
        <v>0</v>
      </c>
      <c r="H56" s="17">
        <f t="shared" si="5"/>
        <v>0</v>
      </c>
      <c r="I56" s="17">
        <f t="shared" si="5"/>
        <v>0</v>
      </c>
      <c r="J56" s="17">
        <f t="shared" si="5"/>
        <v>0</v>
      </c>
      <c r="K56" s="17">
        <f t="shared" si="5"/>
        <v>0</v>
      </c>
      <c r="L56" s="17">
        <f t="shared" si="5"/>
        <v>0</v>
      </c>
      <c r="M56" s="17">
        <f t="shared" si="5"/>
        <v>0</v>
      </c>
      <c r="N56" s="17">
        <f t="shared" si="5"/>
        <v>0</v>
      </c>
      <c r="O56" s="17">
        <f t="shared" si="5"/>
        <v>0</v>
      </c>
      <c r="P56" s="17">
        <f t="shared" si="5"/>
        <v>0</v>
      </c>
      <c r="Q56" s="17">
        <f t="shared" si="5"/>
        <v>0</v>
      </c>
      <c r="R56" s="17">
        <f t="shared" si="5"/>
        <v>0</v>
      </c>
      <c r="S56" s="17">
        <f t="shared" si="5"/>
        <v>0</v>
      </c>
      <c r="T56" s="17">
        <f t="shared" si="5"/>
        <v>0</v>
      </c>
      <c r="U56" s="17">
        <f t="shared" si="5"/>
        <v>0</v>
      </c>
      <c r="V56" s="17">
        <f t="shared" si="5"/>
        <v>0</v>
      </c>
      <c r="W56" s="17">
        <f t="shared" si="5"/>
        <v>0</v>
      </c>
      <c r="X56" s="17">
        <f t="shared" si="5"/>
        <v>0</v>
      </c>
      <c r="Y56" s="18">
        <f t="shared" si="4"/>
        <v>0</v>
      </c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</row>
    <row r="57" spans="1:35" ht="16.5" thickBot="1">
      <c r="A57" s="216"/>
      <c r="B57" s="19" t="s">
        <v>12</v>
      </c>
      <c r="C57" s="17">
        <f t="shared" si="5"/>
        <v>0</v>
      </c>
      <c r="D57" s="17">
        <f t="shared" si="5"/>
        <v>0</v>
      </c>
      <c r="E57" s="17">
        <f t="shared" si="5"/>
        <v>0</v>
      </c>
      <c r="F57" s="17">
        <f t="shared" si="5"/>
        <v>0</v>
      </c>
      <c r="G57" s="17">
        <f t="shared" si="5"/>
        <v>0</v>
      </c>
      <c r="H57" s="17">
        <f t="shared" si="5"/>
        <v>0</v>
      </c>
      <c r="I57" s="17">
        <f t="shared" si="5"/>
        <v>0</v>
      </c>
      <c r="J57" s="17">
        <f t="shared" si="5"/>
        <v>0</v>
      </c>
      <c r="K57" s="17">
        <f t="shared" si="5"/>
        <v>0</v>
      </c>
      <c r="L57" s="17">
        <f t="shared" si="5"/>
        <v>0</v>
      </c>
      <c r="M57" s="17">
        <f t="shared" si="5"/>
        <v>0</v>
      </c>
      <c r="N57" s="17">
        <f t="shared" si="5"/>
        <v>0</v>
      </c>
      <c r="O57" s="17">
        <f t="shared" si="5"/>
        <v>0</v>
      </c>
      <c r="P57" s="17">
        <f t="shared" si="5"/>
        <v>0</v>
      </c>
      <c r="Q57" s="17">
        <f t="shared" si="5"/>
        <v>0</v>
      </c>
      <c r="R57" s="17">
        <f t="shared" si="5"/>
        <v>0</v>
      </c>
      <c r="S57" s="17">
        <f t="shared" si="5"/>
        <v>0</v>
      </c>
      <c r="T57" s="17">
        <f t="shared" si="5"/>
        <v>0</v>
      </c>
      <c r="U57" s="17">
        <f t="shared" si="5"/>
        <v>0</v>
      </c>
      <c r="V57" s="17">
        <f t="shared" si="5"/>
        <v>0</v>
      </c>
      <c r="W57" s="17">
        <f t="shared" si="5"/>
        <v>0</v>
      </c>
      <c r="X57" s="17">
        <f t="shared" si="5"/>
        <v>0</v>
      </c>
      <c r="Y57" s="18">
        <f t="shared" si="4"/>
        <v>0</v>
      </c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</row>
    <row r="58" spans="1:35" ht="16.5" thickBot="1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</row>
    <row r="59" spans="1:35" ht="31.5" customHeight="1" thickBot="1">
      <c r="A59" s="217" t="s">
        <v>83</v>
      </c>
      <c r="B59" s="218"/>
      <c r="C59" s="218"/>
      <c r="D59" s="218"/>
      <c r="E59" s="218"/>
      <c r="F59" s="218"/>
      <c r="G59" s="218"/>
      <c r="H59" s="218"/>
      <c r="I59" s="218"/>
      <c r="J59" s="218"/>
      <c r="K59" s="219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</row>
    <row r="60" spans="1:35" ht="105" customHeight="1">
      <c r="A60" s="3" t="s">
        <v>2</v>
      </c>
      <c r="B60" s="22" t="s">
        <v>84</v>
      </c>
      <c r="C60" s="22" t="s">
        <v>85</v>
      </c>
      <c r="D60" s="22" t="s">
        <v>86</v>
      </c>
      <c r="E60" s="105" t="s">
        <v>87</v>
      </c>
      <c r="F60" s="22" t="s">
        <v>88</v>
      </c>
      <c r="G60" s="22" t="s">
        <v>89</v>
      </c>
      <c r="H60" s="22" t="s">
        <v>90</v>
      </c>
      <c r="I60" s="22" t="s">
        <v>91</v>
      </c>
      <c r="J60" s="22" t="s">
        <v>92</v>
      </c>
      <c r="K60" s="23" t="s">
        <v>93</v>
      </c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</row>
    <row r="61" spans="1:35" ht="32.25" customHeight="1">
      <c r="A61" s="215" t="s">
        <v>5</v>
      </c>
      <c r="B61" s="17" t="s">
        <v>74</v>
      </c>
      <c r="C61" s="158"/>
      <c r="D61" s="158"/>
      <c r="E61" s="158"/>
      <c r="F61" s="158"/>
      <c r="G61" s="158"/>
      <c r="H61" s="158"/>
      <c r="I61" s="158"/>
      <c r="J61" s="158"/>
      <c r="K61" s="158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</row>
    <row r="62" spans="1:35" ht="41.25" customHeight="1">
      <c r="A62" s="188"/>
      <c r="B62" s="17" t="s">
        <v>94</v>
      </c>
      <c r="C62" s="158"/>
      <c r="D62" s="158"/>
      <c r="E62" s="158"/>
      <c r="F62" s="164"/>
      <c r="G62" s="164"/>
      <c r="H62" s="158"/>
      <c r="I62" s="164"/>
      <c r="J62" s="158"/>
      <c r="K62" s="158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</row>
    <row r="63" spans="1:35" ht="32.25" customHeight="1">
      <c r="A63" s="189"/>
      <c r="B63" s="17" t="s">
        <v>95</v>
      </c>
      <c r="C63" s="158"/>
      <c r="D63" s="158"/>
      <c r="E63" s="158"/>
      <c r="F63" s="165"/>
      <c r="G63" s="165"/>
      <c r="H63" s="158"/>
      <c r="I63" s="165"/>
      <c r="J63" s="158"/>
      <c r="K63" s="158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</row>
    <row r="64" spans="1:35">
      <c r="A64" s="215" t="s">
        <v>6</v>
      </c>
      <c r="B64" s="17" t="s">
        <v>74</v>
      </c>
      <c r="C64" s="158"/>
      <c r="D64" s="158"/>
      <c r="E64" s="158"/>
      <c r="F64" s="158"/>
      <c r="G64" s="158"/>
      <c r="H64" s="158"/>
      <c r="I64" s="158"/>
      <c r="J64" s="158"/>
      <c r="K64" s="158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</row>
    <row r="65" spans="1:35" ht="42.75" customHeight="1">
      <c r="A65" s="188"/>
      <c r="B65" s="17" t="s">
        <v>94</v>
      </c>
      <c r="C65" s="158"/>
      <c r="D65" s="158"/>
      <c r="E65" s="158"/>
      <c r="F65" s="165"/>
      <c r="G65" s="165"/>
      <c r="H65" s="158"/>
      <c r="I65" s="165"/>
      <c r="J65" s="158"/>
      <c r="K65" s="158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</row>
    <row r="66" spans="1:35" ht="37.9" customHeight="1" thickBot="1">
      <c r="A66" s="216"/>
      <c r="B66" s="19" t="s">
        <v>95</v>
      </c>
      <c r="C66" s="158"/>
      <c r="D66" s="158"/>
      <c r="E66" s="158"/>
      <c r="F66" s="166"/>
      <c r="G66" s="166"/>
      <c r="H66" s="158"/>
      <c r="I66" s="166"/>
      <c r="J66" s="158"/>
      <c r="K66" s="158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</row>
    <row r="67" spans="1:3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</row>
    <row r="68" spans="1:35" ht="16.5" thickBot="1">
      <c r="A68" s="234" t="s">
        <v>96</v>
      </c>
      <c r="B68" s="235"/>
      <c r="C68" s="235"/>
      <c r="D68" s="235"/>
      <c r="E68" s="235"/>
      <c r="F68" s="235"/>
      <c r="G68" s="235"/>
      <c r="H68" s="235"/>
      <c r="I68" s="235"/>
      <c r="J68" s="235"/>
      <c r="K68" s="235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</row>
    <row r="69" spans="1:35" ht="32.25" thickBot="1">
      <c r="A69" s="152" t="s">
        <v>2</v>
      </c>
      <c r="B69" s="153" t="s">
        <v>97</v>
      </c>
      <c r="C69" s="26" t="s">
        <v>38</v>
      </c>
      <c r="D69" s="27" t="s">
        <v>39</v>
      </c>
      <c r="E69" s="27" t="s">
        <v>40</v>
      </c>
      <c r="F69" s="27" t="s">
        <v>41</v>
      </c>
      <c r="G69" s="27" t="s">
        <v>98</v>
      </c>
      <c r="H69" s="27" t="s">
        <v>43</v>
      </c>
      <c r="I69" s="27" t="s">
        <v>44</v>
      </c>
      <c r="J69" s="28" t="s">
        <v>45</v>
      </c>
      <c r="K69" s="28" t="s">
        <v>276</v>
      </c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</row>
    <row r="70" spans="1:35" ht="28.5" customHeight="1">
      <c r="A70" s="236" t="s">
        <v>5</v>
      </c>
      <c r="B70" s="29" t="s">
        <v>99</v>
      </c>
      <c r="C70" s="158"/>
      <c r="D70" s="158"/>
      <c r="E70" s="158"/>
      <c r="F70" s="158"/>
      <c r="G70" s="158"/>
      <c r="H70" s="158"/>
      <c r="I70" s="158"/>
      <c r="J70" s="158"/>
      <c r="K70" s="158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</row>
    <row r="71" spans="1:35" ht="31.5">
      <c r="A71" s="237"/>
      <c r="B71" s="30" t="s">
        <v>100</v>
      </c>
      <c r="C71" s="158"/>
      <c r="D71" s="158"/>
      <c r="E71" s="158"/>
      <c r="F71" s="158"/>
      <c r="G71" s="158"/>
      <c r="H71" s="158"/>
      <c r="I71" s="158"/>
      <c r="J71" s="158"/>
      <c r="K71" s="158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</row>
    <row r="72" spans="1:35" ht="31.5">
      <c r="A72" s="237"/>
      <c r="B72" s="30" t="s">
        <v>101</v>
      </c>
      <c r="C72" s="158"/>
      <c r="D72" s="158"/>
      <c r="E72" s="158"/>
      <c r="F72" s="158"/>
      <c r="G72" s="158"/>
      <c r="H72" s="158"/>
      <c r="I72" s="158"/>
      <c r="J72" s="158"/>
      <c r="K72" s="158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</row>
    <row r="73" spans="1:35" ht="31.5">
      <c r="A73" s="237"/>
      <c r="B73" s="30" t="s">
        <v>102</v>
      </c>
      <c r="C73" s="158"/>
      <c r="D73" s="158"/>
      <c r="E73" s="158"/>
      <c r="F73" s="158"/>
      <c r="G73" s="158"/>
      <c r="H73" s="158"/>
      <c r="I73" s="158"/>
      <c r="J73" s="158"/>
      <c r="K73" s="158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</row>
    <row r="74" spans="1:35" ht="30" customHeight="1" thickBot="1">
      <c r="A74" s="238"/>
      <c r="B74" s="31" t="s">
        <v>93</v>
      </c>
      <c r="C74" s="158"/>
      <c r="D74" s="158"/>
      <c r="E74" s="158"/>
      <c r="F74" s="158"/>
      <c r="G74" s="158"/>
      <c r="H74" s="158"/>
      <c r="I74" s="158"/>
      <c r="J74" s="158"/>
      <c r="K74" s="158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</row>
    <row r="75" spans="1:35" ht="31.5" customHeight="1">
      <c r="A75" s="236" t="s">
        <v>6</v>
      </c>
      <c r="B75" s="32" t="s">
        <v>99</v>
      </c>
      <c r="C75" s="158"/>
      <c r="D75" s="158"/>
      <c r="E75" s="158"/>
      <c r="F75" s="158"/>
      <c r="G75" s="158"/>
      <c r="H75" s="158"/>
      <c r="I75" s="158"/>
      <c r="J75" s="158"/>
      <c r="K75" s="158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</row>
    <row r="76" spans="1:35" ht="31.5">
      <c r="A76" s="237"/>
      <c r="B76" s="30" t="s">
        <v>100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</row>
    <row r="77" spans="1:35" ht="31.5">
      <c r="A77" s="237"/>
      <c r="B77" s="30" t="s">
        <v>101</v>
      </c>
      <c r="C77" s="158"/>
      <c r="D77" s="158"/>
      <c r="E77" s="158"/>
      <c r="F77" s="158"/>
      <c r="G77" s="158"/>
      <c r="H77" s="158"/>
      <c r="I77" s="158"/>
      <c r="J77" s="158"/>
      <c r="K77" s="158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</row>
    <row r="78" spans="1:35" ht="31.5">
      <c r="A78" s="237"/>
      <c r="B78" s="30" t="s">
        <v>102</v>
      </c>
      <c r="C78" s="158"/>
      <c r="D78" s="158"/>
      <c r="E78" s="158"/>
      <c r="F78" s="158"/>
      <c r="G78" s="158"/>
      <c r="H78" s="158"/>
      <c r="I78" s="158"/>
      <c r="J78" s="158"/>
      <c r="K78" s="158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</row>
    <row r="79" spans="1:35" ht="33.75" customHeight="1" thickBot="1">
      <c r="A79" s="238"/>
      <c r="B79" s="31" t="s">
        <v>93</v>
      </c>
      <c r="C79" s="158"/>
      <c r="D79" s="158"/>
      <c r="E79" s="158"/>
      <c r="F79" s="158"/>
      <c r="G79" s="158"/>
      <c r="H79" s="158"/>
      <c r="I79" s="158"/>
      <c r="J79" s="158"/>
      <c r="K79" s="158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</row>
    <row r="80" spans="1:35" ht="16.5" thickBot="1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</row>
    <row r="81" spans="1:35" ht="24.95" customHeight="1">
      <c r="A81" s="239" t="s">
        <v>219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1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</row>
    <row r="82" spans="1:35" ht="24.95" customHeight="1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4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</row>
    <row r="83" spans="1:35" ht="24.95" customHeight="1" thickBot="1">
      <c r="A83" s="245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  <c r="N83" s="247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</row>
    <row r="84" spans="1:35" ht="24.9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</row>
    <row r="85" spans="1:35">
      <c r="A85" s="228" t="s">
        <v>103</v>
      </c>
      <c r="B85" s="229"/>
      <c r="C85" s="229"/>
      <c r="D85" s="229"/>
      <c r="E85" s="230"/>
      <c r="F85" s="145">
        <f>(E38+D38)-SUM(F38:K38)</f>
        <v>0</v>
      </c>
      <c r="G85" s="146"/>
      <c r="H85" s="231" t="s">
        <v>104</v>
      </c>
      <c r="I85" s="232"/>
      <c r="J85" s="232"/>
      <c r="K85" s="232"/>
      <c r="L85" s="233"/>
      <c r="M85" s="145">
        <f>(C52+C53)-SUM(C61:K61)</f>
        <v>0</v>
      </c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</row>
    <row r="86" spans="1:35">
      <c r="A86" s="228" t="s">
        <v>105</v>
      </c>
      <c r="B86" s="229"/>
      <c r="C86" s="229"/>
      <c r="D86" s="229"/>
      <c r="E86" s="230"/>
      <c r="F86" s="145">
        <f>(E39+D39)-SUM(F39:K39)</f>
        <v>0</v>
      </c>
      <c r="G86" s="146"/>
      <c r="H86" s="231" t="s">
        <v>106</v>
      </c>
      <c r="I86" s="232"/>
      <c r="J86" s="232"/>
      <c r="K86" s="232"/>
      <c r="L86" s="233"/>
      <c r="M86" s="145">
        <f>(C54+C55)-SUM(C64:K64)</f>
        <v>0</v>
      </c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</row>
    <row r="87" spans="1:35">
      <c r="A87" s="228" t="s">
        <v>107</v>
      </c>
      <c r="B87" s="229"/>
      <c r="C87" s="229"/>
      <c r="D87" s="229"/>
      <c r="E87" s="230"/>
      <c r="F87" s="145">
        <f>(E38+D38)-SUM(L38:T38)</f>
        <v>0</v>
      </c>
      <c r="G87" s="146"/>
      <c r="H87" s="231" t="s">
        <v>108</v>
      </c>
      <c r="I87" s="232"/>
      <c r="J87" s="232"/>
      <c r="K87" s="232"/>
      <c r="L87" s="233"/>
      <c r="M87" s="145">
        <f>(D52+D53)-SUM(C62:K62)</f>
        <v>0</v>
      </c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</row>
    <row r="88" spans="1:35">
      <c r="A88" s="228" t="s">
        <v>109</v>
      </c>
      <c r="B88" s="229"/>
      <c r="C88" s="229"/>
      <c r="D88" s="229"/>
      <c r="E88" s="230"/>
      <c r="F88" s="145">
        <f>(E39+D39)-SUM(L39:T39)</f>
        <v>0</v>
      </c>
      <c r="G88" s="146"/>
      <c r="H88" s="231" t="s">
        <v>110</v>
      </c>
      <c r="I88" s="232"/>
      <c r="J88" s="232"/>
      <c r="K88" s="232"/>
      <c r="L88" s="233"/>
      <c r="M88" s="145">
        <f>(D54+D55)-SUM(C65:K65)</f>
        <v>0</v>
      </c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</row>
    <row r="89" spans="1:35">
      <c r="A89" s="228" t="s">
        <v>111</v>
      </c>
      <c r="B89" s="229"/>
      <c r="C89" s="229"/>
      <c r="D89" s="229"/>
      <c r="E89" s="230"/>
      <c r="F89" s="145">
        <f>(E38+D38)-(B44+D44+F44+H44+J44+L44+N44+P44+R44+U44+W44+Y44)</f>
        <v>0</v>
      </c>
      <c r="G89" s="146"/>
      <c r="H89" s="231" t="s">
        <v>112</v>
      </c>
      <c r="I89" s="232"/>
      <c r="J89" s="232"/>
      <c r="K89" s="232"/>
      <c r="L89" s="233"/>
      <c r="M89" s="145">
        <f>(E52+E53)-SUM(C63:K63)</f>
        <v>0</v>
      </c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</row>
    <row r="90" spans="1:35">
      <c r="A90" s="228" t="s">
        <v>113</v>
      </c>
      <c r="B90" s="229"/>
      <c r="C90" s="229"/>
      <c r="D90" s="229"/>
      <c r="E90" s="230"/>
      <c r="F90" s="145">
        <f>(E39+D39)-(C44+E44+G44+I44+K44+M44+O44+Q44+S44+V44+X44+Z44)</f>
        <v>0</v>
      </c>
      <c r="G90" s="146"/>
      <c r="H90" s="231" t="s">
        <v>114</v>
      </c>
      <c r="I90" s="232"/>
      <c r="J90" s="232"/>
      <c r="K90" s="232"/>
      <c r="L90" s="233"/>
      <c r="M90" s="145">
        <f>(E54+E55)-SUM(C66:K66)</f>
        <v>0</v>
      </c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</row>
    <row r="91" spans="1:35">
      <c r="A91" s="228" t="s">
        <v>115</v>
      </c>
      <c r="B91" s="229"/>
      <c r="C91" s="229"/>
      <c r="D91" s="229"/>
      <c r="E91" s="230"/>
      <c r="F91" s="145">
        <f>SUM(C52:D53)-(B45+D45+F45+H45+J45+L45+N45+P45+R45+U45+W45+Y45)</f>
        <v>0</v>
      </c>
      <c r="G91" s="146"/>
      <c r="H91" s="231" t="s">
        <v>171</v>
      </c>
      <c r="I91" s="232"/>
      <c r="J91" s="232"/>
      <c r="K91" s="232"/>
      <c r="L91" s="233"/>
      <c r="M91" s="145" t="str">
        <f>IF(D38=(F38+H38+J38),"درست","غلط")</f>
        <v>درست</v>
      </c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</row>
    <row r="92" spans="1:35">
      <c r="A92" s="228" t="s">
        <v>116</v>
      </c>
      <c r="B92" s="229"/>
      <c r="C92" s="229"/>
      <c r="D92" s="229"/>
      <c r="E92" s="230"/>
      <c r="F92" s="145">
        <f>SUM(C54:D55)-(C45+E45+G45+I45+K45+M45+O45+Q45+S45+V45+X45+Z45)</f>
        <v>0</v>
      </c>
      <c r="G92" s="146"/>
      <c r="H92" s="231" t="s">
        <v>172</v>
      </c>
      <c r="I92" s="232"/>
      <c r="J92" s="232"/>
      <c r="K92" s="232"/>
      <c r="L92" s="233"/>
      <c r="M92" s="145" t="str">
        <f>IF(D39=(F39+H39+J39),"درست","غلط")</f>
        <v>درست</v>
      </c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</row>
    <row r="93" spans="1:35">
      <c r="A93" s="228" t="s">
        <v>117</v>
      </c>
      <c r="B93" s="229"/>
      <c r="C93" s="229"/>
      <c r="D93" s="229"/>
      <c r="E93" s="230"/>
      <c r="F93" s="145">
        <f>(E52+E53)-(B46+D46+F46+H46+J46+L46+N46+P46+R46+U46+W46+Y46)</f>
        <v>0</v>
      </c>
      <c r="G93" s="146"/>
      <c r="H93" s="231" t="s">
        <v>173</v>
      </c>
      <c r="I93" s="232"/>
      <c r="J93" s="232"/>
      <c r="K93" s="232"/>
      <c r="L93" s="233"/>
      <c r="M93" s="145" t="str">
        <f>IF(E38=(G38+I38+K38),"درست","غلط")</f>
        <v>درست</v>
      </c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</row>
    <row r="94" spans="1:35">
      <c r="A94" s="228" t="s">
        <v>118</v>
      </c>
      <c r="B94" s="229"/>
      <c r="C94" s="229"/>
      <c r="D94" s="229"/>
      <c r="E94" s="230"/>
      <c r="F94" s="145">
        <f>(E55+E54)-(C46+E46+G46+I46+K46+M46+O46+Q46+S46+V46+X46+Z46)</f>
        <v>0</v>
      </c>
      <c r="G94" s="146"/>
      <c r="H94" s="231" t="s">
        <v>174</v>
      </c>
      <c r="I94" s="232"/>
      <c r="J94" s="232"/>
      <c r="K94" s="232"/>
      <c r="L94" s="233"/>
      <c r="M94" s="145" t="str">
        <f>IF(E39=(G39+I39+K39),"درست","غلط")</f>
        <v>درست</v>
      </c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</row>
    <row r="95" spans="1:35">
      <c r="A95" s="228" t="s">
        <v>119</v>
      </c>
      <c r="B95" s="229"/>
      <c r="C95" s="229"/>
      <c r="D95" s="229"/>
      <c r="E95" s="230"/>
      <c r="F95" s="145">
        <f>SUM(F52:X53)-(B47+D47+F47+H47+J47+L47+N47+P47+R47+U47+W47+Y47)</f>
        <v>0</v>
      </c>
      <c r="G95" s="146"/>
      <c r="H95" s="231" t="s">
        <v>175</v>
      </c>
      <c r="I95" s="232"/>
      <c r="J95" s="232"/>
      <c r="K95" s="232"/>
      <c r="L95" s="233"/>
      <c r="M95" s="145">
        <f>(U38+V38+W38+X38+X39+W39+V39+U39)-((D38+E38+E39+D39)+((B38+C38+C39+B39)-N102))</f>
        <v>0</v>
      </c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</row>
    <row r="96" spans="1:35">
      <c r="A96" s="228" t="s">
        <v>120</v>
      </c>
      <c r="B96" s="229"/>
      <c r="C96" s="229"/>
      <c r="D96" s="229"/>
      <c r="E96" s="230"/>
      <c r="F96" s="145">
        <f>SUM(F54:X55)-(C47+E47+G47+I47+K47+M47+O47+Q47+S47+V47+X47+Z47)</f>
        <v>0</v>
      </c>
      <c r="G96" s="146"/>
      <c r="H96" s="231" t="s">
        <v>272</v>
      </c>
      <c r="I96" s="232"/>
      <c r="J96" s="232"/>
      <c r="K96" s="232"/>
      <c r="L96" s="233"/>
      <c r="M96" s="145">
        <f>(Y38+Z38+Y39+Z39)- (U38+V38+W38+X38+U39+V39+W39+X39)</f>
        <v>0</v>
      </c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</row>
    <row r="97" spans="1:35">
      <c r="A97" s="146"/>
      <c r="B97" s="146"/>
      <c r="C97" s="146"/>
      <c r="D97" s="146"/>
      <c r="E97" s="146"/>
      <c r="F97" s="146"/>
      <c r="G97" s="146"/>
      <c r="H97" s="231" t="s">
        <v>266</v>
      </c>
      <c r="I97" s="232"/>
      <c r="J97" s="232"/>
      <c r="K97" s="232"/>
      <c r="L97" s="233"/>
      <c r="M97" s="145">
        <f>(Y38+Z38+Y39+Z39)-((D38+E38+E39+D39)+((B38+C38+C39+B39)-N102))</f>
        <v>0</v>
      </c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</row>
    <row r="98" spans="1:3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</row>
    <row r="99" spans="1:3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</row>
    <row r="100" spans="1:3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</row>
    <row r="101" spans="1:3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</row>
    <row r="102" spans="1:35">
      <c r="A102" s="248" t="s">
        <v>121</v>
      </c>
      <c r="B102" s="248"/>
      <c r="C102" s="248"/>
      <c r="D102" s="248"/>
      <c r="E102" s="248"/>
      <c r="F102" s="248"/>
      <c r="G102" s="140">
        <f>H32+I32</f>
        <v>0</v>
      </c>
      <c r="H102" s="249" t="s">
        <v>122</v>
      </c>
      <c r="I102" s="250"/>
      <c r="J102" s="250"/>
      <c r="K102" s="250"/>
      <c r="L102" s="250"/>
      <c r="M102" s="251"/>
      <c r="N102" s="33">
        <f>SUM(B38:E39)-SUM(U38:X39)</f>
        <v>0</v>
      </c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</row>
    <row r="103" spans="1:35">
      <c r="A103" s="252" t="s">
        <v>123</v>
      </c>
      <c r="B103" s="252"/>
      <c r="C103" s="252"/>
      <c r="D103" s="252"/>
      <c r="E103" s="252"/>
      <c r="F103" s="252"/>
      <c r="G103" s="132">
        <f>B4+B5</f>
        <v>0</v>
      </c>
      <c r="H103" s="249" t="s">
        <v>124</v>
      </c>
      <c r="I103" s="250"/>
      <c r="J103" s="250"/>
      <c r="K103" s="250"/>
      <c r="L103" s="250"/>
      <c r="M103" s="251"/>
      <c r="N103" s="34" t="e">
        <f>(SUM(B38:E39)-SUM(U38:X39))*100/SUM(U38:X39)</f>
        <v>#DIV/0!</v>
      </c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</row>
    <row r="104" spans="1:35">
      <c r="A104" s="252" t="s">
        <v>125</v>
      </c>
      <c r="B104" s="252"/>
      <c r="C104" s="252"/>
      <c r="D104" s="252"/>
      <c r="E104" s="252"/>
      <c r="F104" s="252"/>
      <c r="G104" s="131" t="e">
        <f>G102/G103</f>
        <v>#DIV/0!</v>
      </c>
      <c r="H104" s="253" t="s">
        <v>126</v>
      </c>
      <c r="I104" s="253"/>
      <c r="J104" s="253"/>
      <c r="K104" s="253"/>
      <c r="L104" s="253"/>
      <c r="M104" s="253"/>
      <c r="N104" s="34" t="e">
        <f>SUM(B38:C39)/SUM(B38:E39)%</f>
        <v>#DIV/0!</v>
      </c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</row>
    <row r="105" spans="1:35">
      <c r="A105" s="252" t="s">
        <v>127</v>
      </c>
      <c r="B105" s="252"/>
      <c r="C105" s="252"/>
      <c r="D105" s="252"/>
      <c r="E105" s="252"/>
      <c r="F105" s="252"/>
      <c r="G105" s="131" t="e">
        <f>(I11+H11+H10+I10)*100/G102</f>
        <v>#DIV/0!</v>
      </c>
      <c r="H105" s="249" t="s">
        <v>128</v>
      </c>
      <c r="I105" s="250"/>
      <c r="J105" s="250"/>
      <c r="K105" s="250"/>
      <c r="L105" s="250"/>
      <c r="M105" s="251"/>
      <c r="N105" s="35" t="e">
        <f>SUM(H38:I39)/SUM(F38:I39)%</f>
        <v>#DIV/0!</v>
      </c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</row>
    <row r="106" spans="1:35">
      <c r="A106" s="252" t="s">
        <v>129</v>
      </c>
      <c r="B106" s="252"/>
      <c r="C106" s="252"/>
      <c r="D106" s="252"/>
      <c r="E106" s="252"/>
      <c r="F106" s="252"/>
      <c r="G106" s="131" t="e">
        <f>(SUM(H10:J12))*100/G102</f>
        <v>#DIV/0!</v>
      </c>
      <c r="H106" s="253" t="s">
        <v>130</v>
      </c>
      <c r="I106" s="253"/>
      <c r="J106" s="253"/>
      <c r="K106" s="253"/>
      <c r="L106" s="253"/>
      <c r="M106" s="253"/>
      <c r="N106" s="35" t="e">
        <f>SUM(F38:G39)/SUM(F38:I39)%</f>
        <v>#DIV/0!</v>
      </c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</row>
    <row r="107" spans="1:35">
      <c r="A107" s="252" t="s">
        <v>131</v>
      </c>
      <c r="B107" s="252"/>
      <c r="C107" s="252"/>
      <c r="D107" s="252"/>
      <c r="E107" s="252"/>
      <c r="F107" s="252"/>
      <c r="G107" s="131" t="e">
        <f>(H10+I10+H11+I11+H12+I12+H13+I13+H14+I14+H15+I15)*100/G102</f>
        <v>#DIV/0!</v>
      </c>
      <c r="H107" s="253" t="s">
        <v>132</v>
      </c>
      <c r="I107" s="253"/>
      <c r="J107" s="253"/>
      <c r="K107" s="253"/>
      <c r="L107" s="253"/>
      <c r="M107" s="253"/>
      <c r="N107" s="34" t="e">
        <f>SUM(F38:I39)/SUM(D38:E39)%</f>
        <v>#DIV/0!</v>
      </c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</row>
    <row r="108" spans="1:35">
      <c r="A108" s="252" t="s">
        <v>133</v>
      </c>
      <c r="B108" s="252"/>
      <c r="C108" s="252"/>
      <c r="D108" s="252"/>
      <c r="E108" s="252"/>
      <c r="F108" s="252"/>
      <c r="G108" s="131" t="e">
        <f>(H16+H17+H18+H19+H20+H21+H22+H23+H24+H25+H26+I26+I25+I24+I23+I22+I21+I20+I19+I18+I17+I16)*100/G102</f>
        <v>#DIV/0!</v>
      </c>
      <c r="H108" s="253" t="s">
        <v>134</v>
      </c>
      <c r="I108" s="253"/>
      <c r="J108" s="253"/>
      <c r="K108" s="253"/>
      <c r="L108" s="253"/>
      <c r="M108" s="253"/>
      <c r="N108" s="34" t="e">
        <f>SUM(U38:U39)*100/SUM(U38:X39)</f>
        <v>#DIV/0!</v>
      </c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</row>
    <row r="109" spans="1:35">
      <c r="A109" s="252" t="s">
        <v>135</v>
      </c>
      <c r="B109" s="252"/>
      <c r="C109" s="252"/>
      <c r="D109" s="252"/>
      <c r="E109" s="252"/>
      <c r="F109" s="252"/>
      <c r="G109" s="131" t="e">
        <f>SUM(H27:I31)*100/G102</f>
        <v>#DIV/0!</v>
      </c>
      <c r="H109" s="253" t="s">
        <v>136</v>
      </c>
      <c r="I109" s="253"/>
      <c r="J109" s="253"/>
      <c r="K109" s="253"/>
      <c r="L109" s="253"/>
      <c r="M109" s="253"/>
      <c r="N109" s="34" t="e">
        <f>SUM(X38:X39)*100/SUM(U38:X39)</f>
        <v>#DIV/0!</v>
      </c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</row>
    <row r="110" spans="1:35" ht="16.5" thickBot="1">
      <c r="A110" s="252" t="s">
        <v>137</v>
      </c>
      <c r="B110" s="252"/>
      <c r="C110" s="252"/>
      <c r="D110" s="252"/>
      <c r="E110" s="252"/>
      <c r="F110" s="252"/>
      <c r="G110" s="131" t="e">
        <f>(G109+G107)*100/G108</f>
        <v>#DIV/0!</v>
      </c>
      <c r="H110" s="258" t="s">
        <v>138</v>
      </c>
      <c r="I110" s="258"/>
      <c r="J110" s="258"/>
      <c r="K110" s="258"/>
      <c r="L110" s="258"/>
      <c r="M110" s="258"/>
      <c r="N110" s="36" t="e">
        <f>(C4+C5)*100/(B4+B5)</f>
        <v>#DIV/0!</v>
      </c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</row>
    <row r="111" spans="1:35">
      <c r="A111" s="252" t="s">
        <v>139</v>
      </c>
      <c r="B111" s="252"/>
      <c r="C111" s="252"/>
      <c r="D111" s="252"/>
      <c r="E111" s="252"/>
      <c r="F111" s="252"/>
      <c r="G111" s="131" t="e">
        <f t="shared" ref="G111:G120" si="6">J15*100/I15</f>
        <v>#DIV/0!</v>
      </c>
      <c r="H111" s="254" t="s">
        <v>140</v>
      </c>
      <c r="I111" s="255"/>
      <c r="J111" s="255"/>
      <c r="K111" s="255"/>
      <c r="L111" s="255"/>
      <c r="M111" s="255"/>
      <c r="N111" s="279" t="s">
        <v>204</v>
      </c>
      <c r="O111" s="172" t="s">
        <v>11</v>
      </c>
      <c r="P111" s="172" t="s">
        <v>12</v>
      </c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</row>
    <row r="112" spans="1:35">
      <c r="A112" s="252" t="s">
        <v>267</v>
      </c>
      <c r="B112" s="252"/>
      <c r="C112" s="252"/>
      <c r="D112" s="252"/>
      <c r="E112" s="252"/>
      <c r="F112" s="252"/>
      <c r="G112" s="131" t="e">
        <f t="shared" si="6"/>
        <v>#DIV/0!</v>
      </c>
      <c r="H112" s="256"/>
      <c r="I112" s="257"/>
      <c r="J112" s="257"/>
      <c r="K112" s="257"/>
      <c r="L112" s="257"/>
      <c r="M112" s="257"/>
      <c r="N112" s="280"/>
      <c r="O112" s="173"/>
      <c r="P112" s="173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</row>
    <row r="113" spans="1:35">
      <c r="A113" s="252" t="s">
        <v>268</v>
      </c>
      <c r="B113" s="252"/>
      <c r="C113" s="252"/>
      <c r="D113" s="252"/>
      <c r="E113" s="252"/>
      <c r="F113" s="252"/>
      <c r="G113" s="131" t="e">
        <f t="shared" si="6"/>
        <v>#DIV/0!</v>
      </c>
      <c r="H113" s="259" t="s">
        <v>141</v>
      </c>
      <c r="I113" s="259"/>
      <c r="J113" s="259"/>
      <c r="K113" s="259"/>
      <c r="L113" s="259"/>
      <c r="M113" s="259"/>
      <c r="N113" s="133" t="e">
        <f>SUM(Y56:Y57)/SUM(H32:I32)*1000</f>
        <v>#DIV/0!</v>
      </c>
      <c r="O113" s="131" t="e">
        <f>(Y56/H32)*1000</f>
        <v>#DIV/0!</v>
      </c>
      <c r="P113" s="131" t="e">
        <f>Y57/I32*1000</f>
        <v>#DIV/0!</v>
      </c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</row>
    <row r="114" spans="1:35">
      <c r="A114" s="252" t="s">
        <v>142</v>
      </c>
      <c r="B114" s="252"/>
      <c r="C114" s="252"/>
      <c r="D114" s="252"/>
      <c r="E114" s="252"/>
      <c r="F114" s="252"/>
      <c r="G114" s="131" t="e">
        <f t="shared" si="6"/>
        <v>#DIV/0!</v>
      </c>
      <c r="H114" s="252" t="s">
        <v>143</v>
      </c>
      <c r="I114" s="252"/>
      <c r="J114" s="252"/>
      <c r="K114" s="252"/>
      <c r="L114" s="252"/>
      <c r="M114" s="252"/>
      <c r="N114" s="134" t="e">
        <f>(C56+C57)*1000/SUM(D38:E39)</f>
        <v>#DIV/0!</v>
      </c>
      <c r="O114" s="131" t="e">
        <f>C56/SUM(D38:D39)*1000</f>
        <v>#DIV/0!</v>
      </c>
      <c r="P114" s="131" t="e">
        <f>C57/SUM(E38:E39)*1000</f>
        <v>#DIV/0!</v>
      </c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</row>
    <row r="115" spans="1:35">
      <c r="A115" s="252" t="s">
        <v>144</v>
      </c>
      <c r="B115" s="252"/>
      <c r="C115" s="252"/>
      <c r="D115" s="252"/>
      <c r="E115" s="252"/>
      <c r="F115" s="252"/>
      <c r="G115" s="131" t="e">
        <f t="shared" si="6"/>
        <v>#DIV/0!</v>
      </c>
      <c r="H115" s="252" t="s">
        <v>145</v>
      </c>
      <c r="I115" s="252"/>
      <c r="J115" s="252"/>
      <c r="K115" s="252"/>
      <c r="L115" s="252"/>
      <c r="M115" s="252"/>
      <c r="N115" s="134" t="e">
        <f>SUM(C56:D57)*1000/SUM(D38:E39)</f>
        <v>#DIV/0!</v>
      </c>
      <c r="O115" s="131" t="e">
        <f>SUM(C56:D56)/SUM(D38:D39)*1000</f>
        <v>#DIV/0!</v>
      </c>
      <c r="P115" s="131" t="e">
        <f>SUM(C57:D57)/SUM(E38:E39)*1000</f>
        <v>#DIV/0!</v>
      </c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</row>
    <row r="116" spans="1:35">
      <c r="A116" s="252" t="s">
        <v>146</v>
      </c>
      <c r="B116" s="252"/>
      <c r="C116" s="252"/>
      <c r="D116" s="252"/>
      <c r="E116" s="252"/>
      <c r="F116" s="252"/>
      <c r="G116" s="131" t="e">
        <f t="shared" si="6"/>
        <v>#DIV/0!</v>
      </c>
      <c r="H116" s="252" t="s">
        <v>147</v>
      </c>
      <c r="I116" s="252"/>
      <c r="J116" s="252"/>
      <c r="K116" s="252"/>
      <c r="L116" s="252"/>
      <c r="M116" s="252"/>
      <c r="N116" s="134" t="e">
        <f>SUM(C56:E57)*1000/SUM(D38:E39)</f>
        <v>#DIV/0!</v>
      </c>
      <c r="O116" s="131" t="e">
        <f>SUM(C56:E56)/SUM(D38:D39)*1000</f>
        <v>#DIV/0!</v>
      </c>
      <c r="P116" s="131" t="e">
        <f>SUM(C57:E57)/SUM(E38:E39)*1000</f>
        <v>#DIV/0!</v>
      </c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</row>
    <row r="117" spans="1:35">
      <c r="A117" s="252" t="s">
        <v>148</v>
      </c>
      <c r="B117" s="252"/>
      <c r="C117" s="252"/>
      <c r="D117" s="252"/>
      <c r="E117" s="252"/>
      <c r="F117" s="252"/>
      <c r="G117" s="131" t="e">
        <f t="shared" si="6"/>
        <v>#DIV/0!</v>
      </c>
      <c r="H117" s="252" t="s">
        <v>149</v>
      </c>
      <c r="I117" s="252"/>
      <c r="J117" s="252"/>
      <c r="K117" s="252"/>
      <c r="L117" s="252"/>
      <c r="M117" s="252"/>
      <c r="N117" s="134" t="e">
        <f>SUM(C56:E57)*1000/SUM(H10:I12)</f>
        <v>#DIV/0!</v>
      </c>
      <c r="O117" s="131" t="e">
        <f>SUM(C56:E56)/SUM(H10:H12)*1000</f>
        <v>#DIV/0!</v>
      </c>
      <c r="P117" s="131" t="e">
        <f>SUM(C57:E57)/SUM(I10:I12)*1000</f>
        <v>#DIV/0!</v>
      </c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</row>
    <row r="118" spans="1:35" ht="16.5" thickBot="1">
      <c r="A118" s="252" t="s">
        <v>150</v>
      </c>
      <c r="B118" s="252"/>
      <c r="C118" s="252"/>
      <c r="D118" s="252"/>
      <c r="E118" s="252"/>
      <c r="F118" s="252"/>
      <c r="G118" s="131" t="e">
        <f t="shared" si="6"/>
        <v>#DIV/0!</v>
      </c>
      <c r="H118" s="262" t="s">
        <v>151</v>
      </c>
      <c r="I118" s="262"/>
      <c r="J118" s="262"/>
      <c r="K118" s="262"/>
      <c r="L118" s="262"/>
      <c r="M118" s="262"/>
      <c r="N118" s="37" t="e">
        <f>SUM(C70:K79)*100000/SUM(D38:E39)</f>
        <v>#DIV/0!</v>
      </c>
      <c r="O118" s="50"/>
      <c r="P118" s="50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</row>
    <row r="119" spans="1:35">
      <c r="A119" s="252" t="s">
        <v>152</v>
      </c>
      <c r="B119" s="252"/>
      <c r="C119" s="252"/>
      <c r="D119" s="252"/>
      <c r="E119" s="252"/>
      <c r="F119" s="252"/>
      <c r="G119" s="131" t="e">
        <f t="shared" si="6"/>
        <v>#DIV/0!</v>
      </c>
      <c r="H119" s="260" t="s">
        <v>153</v>
      </c>
      <c r="I119" s="260"/>
      <c r="J119" s="260"/>
      <c r="K119" s="260"/>
      <c r="L119" s="260"/>
      <c r="M119" s="260"/>
      <c r="N119" s="260"/>
      <c r="O119" s="260"/>
      <c r="P119" s="260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</row>
    <row r="120" spans="1:35">
      <c r="A120" s="252" t="s">
        <v>285</v>
      </c>
      <c r="B120" s="252"/>
      <c r="C120" s="252"/>
      <c r="D120" s="252"/>
      <c r="E120" s="252"/>
      <c r="F120" s="252"/>
      <c r="G120" s="131" t="e">
        <f t="shared" si="6"/>
        <v>#DIV/0!</v>
      </c>
      <c r="H120" s="261"/>
      <c r="I120" s="261"/>
      <c r="J120" s="261"/>
      <c r="K120" s="261"/>
      <c r="L120" s="261"/>
      <c r="M120" s="261"/>
      <c r="N120" s="261"/>
      <c r="O120" s="261"/>
      <c r="P120" s="261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</row>
    <row r="121" spans="1:35">
      <c r="A121" s="252" t="s">
        <v>278</v>
      </c>
      <c r="B121" s="252"/>
      <c r="C121" s="252"/>
      <c r="D121" s="252"/>
      <c r="E121" s="252"/>
      <c r="F121" s="252"/>
      <c r="G121" s="131" t="e">
        <f>SUM(J15:J24)*100/SUM(I15:I24)</f>
        <v>#DIV/0!</v>
      </c>
      <c r="H121" s="259" t="s">
        <v>85</v>
      </c>
      <c r="I121" s="259"/>
      <c r="J121" s="259"/>
      <c r="K121" s="259"/>
      <c r="L121" s="259"/>
      <c r="M121" s="259"/>
      <c r="N121" s="133" t="e">
        <f>SUM(C$61:C$66)*1000/SUM($H$10:$I$12)</f>
        <v>#DIV/0!</v>
      </c>
      <c r="O121" s="51"/>
      <c r="P121" s="51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</row>
    <row r="122" spans="1:35">
      <c r="A122" s="252" t="s">
        <v>277</v>
      </c>
      <c r="B122" s="252"/>
      <c r="C122" s="252"/>
      <c r="D122" s="252"/>
      <c r="E122" s="252"/>
      <c r="F122" s="252"/>
      <c r="G122" s="131" t="e">
        <f>SUM(J16:J24)*100/SUM(I16:I24)</f>
        <v>#DIV/0!</v>
      </c>
      <c r="H122" s="252" t="s">
        <v>86</v>
      </c>
      <c r="I122" s="252"/>
      <c r="J122" s="252"/>
      <c r="K122" s="252"/>
      <c r="L122" s="252"/>
      <c r="M122" s="252"/>
      <c r="N122" s="133" t="e">
        <f>SUM(D$61:D$66)*1000/SUM($H$10:$I$12)</f>
        <v>#DIV/0!</v>
      </c>
      <c r="O122" s="48"/>
      <c r="P122" s="48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</row>
    <row r="123" spans="1:35">
      <c r="A123" s="252" t="s">
        <v>154</v>
      </c>
      <c r="B123" s="252"/>
      <c r="C123" s="252"/>
      <c r="D123" s="252"/>
      <c r="E123" s="252"/>
      <c r="F123" s="252"/>
      <c r="G123" s="131" t="e">
        <f>SUM(D38:E39)/SUM(H32:I32)*1000</f>
        <v>#DIV/0!</v>
      </c>
      <c r="H123" s="252" t="s">
        <v>155</v>
      </c>
      <c r="I123" s="252"/>
      <c r="J123" s="252"/>
      <c r="K123" s="252"/>
      <c r="L123" s="252"/>
      <c r="M123" s="252"/>
      <c r="N123" s="133" t="e">
        <f>SUM(E$61:E$66)*1000/SUM($H$10:$I$12)</f>
        <v>#DIV/0!</v>
      </c>
      <c r="O123" s="48"/>
      <c r="P123" s="48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</row>
    <row r="124" spans="1:35">
      <c r="A124" s="266" t="s">
        <v>156</v>
      </c>
      <c r="B124" s="266"/>
      <c r="C124" s="266"/>
      <c r="D124" s="266"/>
      <c r="E124" s="266"/>
      <c r="F124" s="266"/>
      <c r="G124" s="147" t="e">
        <f>(D38+E38+E39+D39)*1000/SUM(I15:I24)</f>
        <v>#DIV/0!</v>
      </c>
      <c r="H124" s="252" t="s">
        <v>157</v>
      </c>
      <c r="I124" s="252"/>
      <c r="J124" s="252"/>
      <c r="K124" s="252"/>
      <c r="L124" s="252"/>
      <c r="M124" s="252"/>
      <c r="N124" s="133" t="e">
        <f>SUM(F$61:F$66)*1000/SUM($H$10:$I$12)</f>
        <v>#DIV/0!</v>
      </c>
      <c r="O124" s="48"/>
      <c r="P124" s="48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</row>
    <row r="125" spans="1:35">
      <c r="A125" s="252" t="s">
        <v>158</v>
      </c>
      <c r="B125" s="252"/>
      <c r="C125" s="252"/>
      <c r="D125" s="252"/>
      <c r="E125" s="252"/>
      <c r="F125" s="252"/>
      <c r="G125" s="131" t="e">
        <f>(L38+L39)*1000/I15</f>
        <v>#DIV/0!</v>
      </c>
      <c r="H125" s="252" t="s">
        <v>89</v>
      </c>
      <c r="I125" s="252"/>
      <c r="J125" s="252"/>
      <c r="K125" s="252"/>
      <c r="L125" s="252"/>
      <c r="M125" s="252"/>
      <c r="N125" s="133" t="e">
        <f>SUM(G$61:G$66)*1000/SUM($H$10:$I$12)</f>
        <v>#DIV/0!</v>
      </c>
      <c r="O125" s="48"/>
      <c r="P125" s="48"/>
      <c r="Q125" s="57"/>
      <c r="R125" s="57"/>
      <c r="S125" s="57"/>
      <c r="T125" s="57"/>
      <c r="U125" s="57"/>
      <c r="V125" s="55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</row>
    <row r="126" spans="1:35">
      <c r="A126" s="252" t="s">
        <v>159</v>
      </c>
      <c r="B126" s="252"/>
      <c r="C126" s="252"/>
      <c r="D126" s="252"/>
      <c r="E126" s="252"/>
      <c r="F126" s="252"/>
      <c r="G126" s="131" t="e">
        <f>(M38+M39)*1000/(I17+I16)</f>
        <v>#DIV/0!</v>
      </c>
      <c r="H126" s="252" t="s">
        <v>90</v>
      </c>
      <c r="I126" s="252"/>
      <c r="J126" s="252"/>
      <c r="K126" s="252"/>
      <c r="L126" s="252"/>
      <c r="M126" s="252"/>
      <c r="N126" s="133" t="e">
        <f>SUM(H$61:H$66)*1000/SUM($H$10:$I$12)</f>
        <v>#DIV/0!</v>
      </c>
      <c r="O126" s="48"/>
      <c r="P126" s="48"/>
      <c r="Q126" s="57"/>
      <c r="R126" s="57"/>
      <c r="S126" s="57"/>
      <c r="T126" s="57"/>
      <c r="U126" s="57"/>
      <c r="V126" s="55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</row>
    <row r="127" spans="1:35">
      <c r="A127" s="252" t="s">
        <v>160</v>
      </c>
      <c r="B127" s="252"/>
      <c r="C127" s="252"/>
      <c r="D127" s="252"/>
      <c r="E127" s="252"/>
      <c r="F127" s="252"/>
      <c r="G127" s="131" t="e">
        <f>(N38+N39)*1000/I18</f>
        <v>#DIV/0!</v>
      </c>
      <c r="H127" s="252" t="s">
        <v>91</v>
      </c>
      <c r="I127" s="252"/>
      <c r="J127" s="252"/>
      <c r="K127" s="252"/>
      <c r="L127" s="252"/>
      <c r="M127" s="252"/>
      <c r="N127" s="133" t="e">
        <f>SUM(I$61:I$66)*1000/SUM($H$10:$I$12)</f>
        <v>#DIV/0!</v>
      </c>
      <c r="O127" s="48"/>
      <c r="P127" s="48"/>
      <c r="Q127" s="57"/>
      <c r="R127" s="57"/>
      <c r="S127" s="57"/>
      <c r="T127" s="57"/>
      <c r="U127" s="57"/>
      <c r="V127" s="55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</row>
    <row r="128" spans="1:35">
      <c r="A128" s="252" t="s">
        <v>161</v>
      </c>
      <c r="B128" s="252"/>
      <c r="C128" s="252"/>
      <c r="D128" s="252"/>
      <c r="E128" s="252"/>
      <c r="F128" s="252"/>
      <c r="G128" s="131" t="e">
        <f>(O38+O39)*1000/I19</f>
        <v>#DIV/0!</v>
      </c>
      <c r="H128" s="252" t="s">
        <v>162</v>
      </c>
      <c r="I128" s="252"/>
      <c r="J128" s="252"/>
      <c r="K128" s="252"/>
      <c r="L128" s="252"/>
      <c r="M128" s="252"/>
      <c r="N128" s="133" t="e">
        <f>SUM(J$61:J$66)*1000/SUM($H$10:$I$12)</f>
        <v>#DIV/0!</v>
      </c>
      <c r="O128" s="48"/>
      <c r="P128" s="48"/>
      <c r="Q128" s="57"/>
      <c r="R128" s="57"/>
      <c r="S128" s="57"/>
      <c r="T128" s="57"/>
      <c r="U128" s="57"/>
      <c r="V128" s="55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</row>
    <row r="129" spans="1:35">
      <c r="A129" s="252" t="s">
        <v>163</v>
      </c>
      <c r="B129" s="252"/>
      <c r="C129" s="252"/>
      <c r="D129" s="252"/>
      <c r="E129" s="252"/>
      <c r="F129" s="252"/>
      <c r="G129" s="131" t="e">
        <f>(P38+P39)*1000/I20</f>
        <v>#DIV/0!</v>
      </c>
      <c r="H129" s="252" t="s">
        <v>93</v>
      </c>
      <c r="I129" s="252"/>
      <c r="J129" s="252"/>
      <c r="K129" s="252"/>
      <c r="L129" s="252"/>
      <c r="M129" s="252"/>
      <c r="N129" s="133" t="e">
        <f>SUM(K$61:K$66)*1000/SUM($H$10:$I$12)</f>
        <v>#DIV/0!</v>
      </c>
      <c r="O129" s="48"/>
      <c r="P129" s="48"/>
      <c r="Q129" s="57"/>
      <c r="R129" s="57"/>
      <c r="S129" s="57"/>
      <c r="T129" s="57"/>
      <c r="U129" s="57"/>
      <c r="V129" s="55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</row>
    <row r="130" spans="1:35">
      <c r="A130" s="252" t="s">
        <v>164</v>
      </c>
      <c r="B130" s="252"/>
      <c r="C130" s="252"/>
      <c r="D130" s="252"/>
      <c r="E130" s="252"/>
      <c r="F130" s="252"/>
      <c r="G130" s="131" t="e">
        <f>(Q38+Q39)*1000/I21</f>
        <v>#DIV/0!</v>
      </c>
      <c r="H130" s="263" t="s">
        <v>176</v>
      </c>
      <c r="I130" s="264"/>
      <c r="J130" s="264"/>
      <c r="K130" s="264"/>
      <c r="L130" s="264"/>
      <c r="M130" s="264"/>
      <c r="N130" s="264"/>
      <c r="O130" s="264"/>
      <c r="P130" s="265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</row>
    <row r="131" spans="1:35">
      <c r="A131" s="252" t="s">
        <v>165</v>
      </c>
      <c r="B131" s="252"/>
      <c r="C131" s="252"/>
      <c r="D131" s="252"/>
      <c r="E131" s="252"/>
      <c r="F131" s="252"/>
      <c r="G131" s="131" t="e">
        <f>(R38+R39)*1000/I22</f>
        <v>#DIV/0!</v>
      </c>
      <c r="H131" s="268" t="s">
        <v>85</v>
      </c>
      <c r="I131" s="268"/>
      <c r="J131" s="268"/>
      <c r="K131" s="268"/>
      <c r="L131" s="268"/>
      <c r="M131" s="268"/>
      <c r="N131" s="1" t="e">
        <f>SUM(C61:C66)/SUM(D38:E39)*1000</f>
        <v>#DIV/0!</v>
      </c>
      <c r="O131" s="48"/>
      <c r="P131" s="48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</row>
    <row r="132" spans="1:35">
      <c r="A132" s="252" t="s">
        <v>166</v>
      </c>
      <c r="B132" s="252"/>
      <c r="C132" s="252"/>
      <c r="D132" s="252"/>
      <c r="E132" s="252"/>
      <c r="F132" s="252"/>
      <c r="G132" s="131" t="e">
        <f>(S38+S39)*1000/I23</f>
        <v>#DIV/0!</v>
      </c>
      <c r="H132" s="267" t="s">
        <v>86</v>
      </c>
      <c r="I132" s="267"/>
      <c r="J132" s="267"/>
      <c r="K132" s="267"/>
      <c r="L132" s="267"/>
      <c r="M132" s="267"/>
      <c r="N132" s="2" t="e">
        <f>SUM(D61:D66)/SUM(D38:E39)*1000</f>
        <v>#DIV/0!</v>
      </c>
      <c r="O132" s="48"/>
      <c r="P132" s="48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</row>
    <row r="133" spans="1:35">
      <c r="A133" s="266" t="s">
        <v>279</v>
      </c>
      <c r="B133" s="266"/>
      <c r="C133" s="266"/>
      <c r="D133" s="266"/>
      <c r="E133" s="266"/>
      <c r="F133" s="266"/>
      <c r="G133" s="147" t="e">
        <f>(T38+T39)*1000/I24</f>
        <v>#DIV/0!</v>
      </c>
      <c r="H133" s="267" t="s">
        <v>155</v>
      </c>
      <c r="I133" s="267"/>
      <c r="J133" s="267"/>
      <c r="K133" s="267"/>
      <c r="L133" s="267"/>
      <c r="M133" s="267"/>
      <c r="N133" s="2" t="e">
        <f>SUM(E61:E66)/SUM(D38:E39)*1000</f>
        <v>#DIV/0!</v>
      </c>
      <c r="O133" s="48"/>
      <c r="P133" s="48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</row>
    <row r="134" spans="1:35">
      <c r="A134" s="266" t="s">
        <v>167</v>
      </c>
      <c r="B134" s="266"/>
      <c r="C134" s="266"/>
      <c r="D134" s="266"/>
      <c r="E134" s="266"/>
      <c r="F134" s="266"/>
      <c r="G134" s="147" t="e">
        <f>SUM(G125:G133)*5/1000</f>
        <v>#DIV/0!</v>
      </c>
      <c r="H134" s="267" t="s">
        <v>157</v>
      </c>
      <c r="I134" s="267"/>
      <c r="J134" s="267"/>
      <c r="K134" s="267"/>
      <c r="L134" s="267"/>
      <c r="M134" s="267"/>
      <c r="N134" s="2" t="e">
        <f>SUM(F61:F66)/SUM(D38:E39)*1000</f>
        <v>#DIV/0!</v>
      </c>
      <c r="O134" s="48"/>
      <c r="P134" s="48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</row>
    <row r="135" spans="1:35">
      <c r="A135" s="252" t="s">
        <v>168</v>
      </c>
      <c r="B135" s="252"/>
      <c r="C135" s="252"/>
      <c r="D135" s="252"/>
      <c r="E135" s="252"/>
      <c r="F135" s="252"/>
      <c r="G135" s="131" t="e">
        <f>(D38+D39)/(E38+E39)</f>
        <v>#DIV/0!</v>
      </c>
      <c r="H135" s="267" t="s">
        <v>89</v>
      </c>
      <c r="I135" s="267"/>
      <c r="J135" s="267"/>
      <c r="K135" s="267"/>
      <c r="L135" s="267"/>
      <c r="M135" s="267"/>
      <c r="N135" s="2" t="e">
        <f>SUM(G61:G66)/SUM(D38:E39)*1000</f>
        <v>#DIV/0!</v>
      </c>
      <c r="O135" s="48"/>
      <c r="P135" s="48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</row>
    <row r="136" spans="1:35">
      <c r="A136" s="252" t="s">
        <v>169</v>
      </c>
      <c r="B136" s="252"/>
      <c r="C136" s="252"/>
      <c r="D136" s="252"/>
      <c r="E136" s="252"/>
      <c r="F136" s="252"/>
      <c r="G136" s="131" t="e">
        <f>G134*(E38+E39)/SUM(D38:E39)</f>
        <v>#DIV/0!</v>
      </c>
      <c r="H136" s="267" t="s">
        <v>90</v>
      </c>
      <c r="I136" s="267"/>
      <c r="J136" s="267"/>
      <c r="K136" s="267"/>
      <c r="L136" s="267"/>
      <c r="M136" s="267"/>
      <c r="N136" s="2" t="e">
        <f>SUM(H61:H66)/SUM(D38:E39)*1000</f>
        <v>#DIV/0!</v>
      </c>
      <c r="O136" s="48"/>
      <c r="P136" s="48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</row>
    <row r="137" spans="1:35">
      <c r="A137" s="252" t="s">
        <v>170</v>
      </c>
      <c r="B137" s="252"/>
      <c r="C137" s="252"/>
      <c r="D137" s="252"/>
      <c r="E137" s="252"/>
      <c r="F137" s="252"/>
      <c r="G137" s="131" t="e">
        <f>(G123-N113)/10</f>
        <v>#DIV/0!</v>
      </c>
      <c r="H137" s="267" t="s">
        <v>91</v>
      </c>
      <c r="I137" s="267"/>
      <c r="J137" s="267"/>
      <c r="K137" s="267"/>
      <c r="L137" s="267"/>
      <c r="M137" s="267"/>
      <c r="N137" s="2" t="e">
        <f>SUM(I61:I66)/SUM(D38:E39)*1000</f>
        <v>#DIV/0!</v>
      </c>
      <c r="O137" s="48"/>
      <c r="P137" s="48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</row>
    <row r="138" spans="1:35">
      <c r="A138" s="252" t="s">
        <v>274</v>
      </c>
      <c r="B138" s="252"/>
      <c r="C138" s="252"/>
      <c r="D138" s="252"/>
      <c r="E138" s="252"/>
      <c r="F138" s="252"/>
      <c r="G138" s="131" t="e">
        <f>SUM(AA38:AA39)/($J$32)%</f>
        <v>#DIV/0!</v>
      </c>
      <c r="H138" s="267" t="s">
        <v>162</v>
      </c>
      <c r="I138" s="267"/>
      <c r="J138" s="267"/>
      <c r="K138" s="267"/>
      <c r="L138" s="267"/>
      <c r="M138" s="267"/>
      <c r="N138" s="2" t="e">
        <f>SUM(J61:J66)/SUM(D38:E39)*1000</f>
        <v>#DIV/0!</v>
      </c>
      <c r="O138" s="48"/>
      <c r="P138" s="48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</row>
    <row r="139" spans="1:35" ht="16.5" thickBot="1">
      <c r="A139" s="252" t="s">
        <v>275</v>
      </c>
      <c r="B139" s="252"/>
      <c r="C139" s="252"/>
      <c r="D139" s="252"/>
      <c r="E139" s="252"/>
      <c r="F139" s="252"/>
      <c r="G139" s="131" t="e">
        <f>SUM(AB38:AB39)/($J$32)%</f>
        <v>#DIV/0!</v>
      </c>
      <c r="H139" s="269" t="s">
        <v>93</v>
      </c>
      <c r="I139" s="269"/>
      <c r="J139" s="269"/>
      <c r="K139" s="269"/>
      <c r="L139" s="269"/>
      <c r="M139" s="269"/>
      <c r="N139" s="52" t="e">
        <f>SUM(K61:K66)/SUM(D38:E39)*1000</f>
        <v>#DIV/0!</v>
      </c>
      <c r="O139" s="50"/>
      <c r="P139" s="50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</row>
    <row r="140" spans="1:35">
      <c r="A140" s="252" t="s">
        <v>209</v>
      </c>
      <c r="B140" s="252"/>
      <c r="C140" s="252"/>
      <c r="D140" s="252"/>
      <c r="E140" s="252"/>
      <c r="F140" s="252"/>
      <c r="G140" s="131">
        <f>SUM(AF37:AF38)-SUM(AE37:AE38)</f>
        <v>0</v>
      </c>
      <c r="H140" s="270" t="s">
        <v>271</v>
      </c>
      <c r="I140" s="271"/>
      <c r="J140" s="271"/>
      <c r="K140" s="271"/>
      <c r="L140" s="271"/>
      <c r="M140" s="271"/>
      <c r="N140" s="135" t="e">
        <f>SUM(E$56:E$57)*1000/SUM(H12:I12)</f>
        <v>#DIV/0!</v>
      </c>
      <c r="O140" s="135" t="e">
        <f>(E56/H12)*1000</f>
        <v>#DIV/0!</v>
      </c>
      <c r="P140" s="136" t="e">
        <f>(E$57/I12)*1000</f>
        <v>#DIV/0!</v>
      </c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</row>
    <row r="141" spans="1:35">
      <c r="A141" s="146"/>
      <c r="B141" s="146"/>
      <c r="C141" s="146"/>
      <c r="D141" s="146"/>
      <c r="E141" s="146"/>
      <c r="F141" s="146"/>
      <c r="G141" s="146"/>
      <c r="H141" s="272" t="s">
        <v>187</v>
      </c>
      <c r="I141" s="273"/>
      <c r="J141" s="273"/>
      <c r="K141" s="273"/>
      <c r="L141" s="273"/>
      <c r="M141" s="273"/>
      <c r="N141" s="131" t="e">
        <f>SUM(F$56:G$57)/SUM(H13:I14)*1000</f>
        <v>#DIV/0!</v>
      </c>
      <c r="O141" s="131" t="e">
        <f>(F56+G56)/(H13+H14)*1000</f>
        <v>#DIV/0!</v>
      </c>
      <c r="P141" s="137" t="e">
        <f>(F$57+G57)/(I13+I14)*1000</f>
        <v>#DIV/0!</v>
      </c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</row>
    <row r="142" spans="1:35">
      <c r="A142" s="146"/>
      <c r="B142" s="146"/>
      <c r="C142" s="146"/>
      <c r="D142" s="146"/>
      <c r="E142" s="146"/>
      <c r="F142" s="146"/>
      <c r="G142" s="146"/>
      <c r="H142" s="272" t="s">
        <v>188</v>
      </c>
      <c r="I142" s="273"/>
      <c r="J142" s="273"/>
      <c r="K142" s="273"/>
      <c r="L142" s="273"/>
      <c r="M142" s="273"/>
      <c r="N142" s="131" t="e">
        <f>SUM(H$56:H$57)/SUM(H15:I15)*1000</f>
        <v>#DIV/0!</v>
      </c>
      <c r="O142" s="131" t="e">
        <f>(H56/H15)*1000</f>
        <v>#DIV/0!</v>
      </c>
      <c r="P142" s="137" t="e">
        <f>(H$57/I15)*1000</f>
        <v>#DIV/0!</v>
      </c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</row>
    <row r="143" spans="1:35">
      <c r="A143" s="146"/>
      <c r="B143" s="146"/>
      <c r="C143" s="146"/>
      <c r="D143" s="146"/>
      <c r="E143" s="146"/>
      <c r="F143" s="146"/>
      <c r="G143" s="146"/>
      <c r="H143" s="272" t="s">
        <v>189</v>
      </c>
      <c r="I143" s="273"/>
      <c r="J143" s="273"/>
      <c r="K143" s="273"/>
      <c r="L143" s="273"/>
      <c r="M143" s="273"/>
      <c r="N143" s="131" t="e">
        <f>SUM(I$56:J$57)/SUM(H16:I17)*1000</f>
        <v>#DIV/0!</v>
      </c>
      <c r="O143" s="131" t="e">
        <f>(I56+J56)/(H16+H17)*1000</f>
        <v>#DIV/0!</v>
      </c>
      <c r="P143" s="137" t="e">
        <f>(I57+J57)/(I16+I17)*1000</f>
        <v>#DIV/0!</v>
      </c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</row>
    <row r="144" spans="1:35">
      <c r="A144" s="146"/>
      <c r="B144" s="146"/>
      <c r="C144" s="146"/>
      <c r="D144" s="146"/>
      <c r="E144" s="146"/>
      <c r="F144" s="146"/>
      <c r="G144" s="146"/>
      <c r="H144" s="272" t="s">
        <v>190</v>
      </c>
      <c r="I144" s="273"/>
      <c r="J144" s="273"/>
      <c r="K144" s="273"/>
      <c r="L144" s="273"/>
      <c r="M144" s="273"/>
      <c r="N144" s="131" t="e">
        <f>SUM(K$56:K$57)/SUM(H18:I18)*1000</f>
        <v>#DIV/0!</v>
      </c>
      <c r="O144" s="131" t="e">
        <f>(K56/H18)*1000</f>
        <v>#DIV/0!</v>
      </c>
      <c r="P144" s="137" t="e">
        <f>(K57/I18)*1000</f>
        <v>#DIV/0!</v>
      </c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</row>
    <row r="145" spans="1:35">
      <c r="A145" s="146"/>
      <c r="B145" s="146"/>
      <c r="C145" s="146"/>
      <c r="D145" s="146"/>
      <c r="E145" s="146"/>
      <c r="F145" s="146"/>
      <c r="G145" s="146"/>
      <c r="H145" s="272" t="s">
        <v>191</v>
      </c>
      <c r="I145" s="273"/>
      <c r="J145" s="273"/>
      <c r="K145" s="273"/>
      <c r="L145" s="273"/>
      <c r="M145" s="273"/>
      <c r="N145" s="131" t="e">
        <f>SUM(L$56:L$57)/SUM(H19:I19)*1000</f>
        <v>#DIV/0!</v>
      </c>
      <c r="O145" s="131" t="e">
        <f>(L56/H19)*1000</f>
        <v>#DIV/0!</v>
      </c>
      <c r="P145" s="137" t="e">
        <f>(L57/I19)*1000</f>
        <v>#DIV/0!</v>
      </c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</row>
    <row r="146" spans="1:35">
      <c r="A146" s="146"/>
      <c r="B146" s="146"/>
      <c r="C146" s="146"/>
      <c r="D146" s="146"/>
      <c r="E146" s="146"/>
      <c r="F146" s="146"/>
      <c r="G146" s="146"/>
      <c r="H146" s="272" t="s">
        <v>192</v>
      </c>
      <c r="I146" s="273"/>
      <c r="J146" s="273"/>
      <c r="K146" s="273"/>
      <c r="L146" s="273"/>
      <c r="M146" s="273"/>
      <c r="N146" s="131" t="e">
        <f>SUM(M$56:M$57)/SUM(H20:I20)*1000</f>
        <v>#DIV/0!</v>
      </c>
      <c r="O146" s="131" t="e">
        <f>(M56/H20)*1000</f>
        <v>#DIV/0!</v>
      </c>
      <c r="P146" s="137" t="e">
        <f>(M57/I20)*1000</f>
        <v>#DIV/0!</v>
      </c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</row>
    <row r="147" spans="1:35">
      <c r="A147" s="146"/>
      <c r="B147" s="146"/>
      <c r="C147" s="146"/>
      <c r="D147" s="146"/>
      <c r="E147" s="146"/>
      <c r="F147" s="146"/>
      <c r="G147" s="146"/>
      <c r="H147" s="272" t="s">
        <v>193</v>
      </c>
      <c r="I147" s="273"/>
      <c r="J147" s="273"/>
      <c r="K147" s="273"/>
      <c r="L147" s="273"/>
      <c r="M147" s="273"/>
      <c r="N147" s="131" t="e">
        <f>SUM(N$56:N$57)/SUM(H21:I21)*1000</f>
        <v>#DIV/0!</v>
      </c>
      <c r="O147" s="131" t="e">
        <f>(N56/H21)*1000</f>
        <v>#DIV/0!</v>
      </c>
      <c r="P147" s="137" t="e">
        <f>(N57/I21)*1000</f>
        <v>#DIV/0!</v>
      </c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</row>
    <row r="148" spans="1:35">
      <c r="A148" s="146"/>
      <c r="B148" s="146"/>
      <c r="C148" s="146"/>
      <c r="D148" s="146"/>
      <c r="E148" s="146"/>
      <c r="F148" s="146"/>
      <c r="G148" s="146"/>
      <c r="H148" s="272" t="s">
        <v>194</v>
      </c>
      <c r="I148" s="273"/>
      <c r="J148" s="273"/>
      <c r="K148" s="273"/>
      <c r="L148" s="273"/>
      <c r="M148" s="273"/>
      <c r="N148" s="131" t="e">
        <f>SUM(O$56:O$57)/SUM(H22:I22)*1000</f>
        <v>#DIV/0!</v>
      </c>
      <c r="O148" s="131" t="e">
        <f>(O56/H22)*1000</f>
        <v>#DIV/0!</v>
      </c>
      <c r="P148" s="137" t="e">
        <f>(O57/I22)*1000</f>
        <v>#DIV/0!</v>
      </c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</row>
    <row r="149" spans="1:35">
      <c r="A149" s="146"/>
      <c r="B149" s="146"/>
      <c r="C149" s="146"/>
      <c r="D149" s="146"/>
      <c r="E149" s="146"/>
      <c r="F149" s="146"/>
      <c r="G149" s="146"/>
      <c r="H149" s="272" t="s">
        <v>195</v>
      </c>
      <c r="I149" s="273"/>
      <c r="J149" s="273"/>
      <c r="K149" s="273"/>
      <c r="L149" s="273"/>
      <c r="M149" s="273"/>
      <c r="N149" s="131" t="e">
        <f>SUM(P$56:P$57)/SUM(H23:I23)*1000</f>
        <v>#DIV/0!</v>
      </c>
      <c r="O149" s="131" t="e">
        <f>(P56/H23)*1000</f>
        <v>#DIV/0!</v>
      </c>
      <c r="P149" s="137" t="e">
        <f>(P57/I23)*1000</f>
        <v>#DIV/0!</v>
      </c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</row>
    <row r="150" spans="1:35">
      <c r="A150" s="146"/>
      <c r="B150" s="146"/>
      <c r="C150" s="146"/>
      <c r="D150" s="146"/>
      <c r="E150" s="146"/>
      <c r="F150" s="146"/>
      <c r="G150" s="146"/>
      <c r="H150" s="272" t="s">
        <v>196</v>
      </c>
      <c r="I150" s="273"/>
      <c r="J150" s="273"/>
      <c r="K150" s="273"/>
      <c r="L150" s="273"/>
      <c r="M150" s="273"/>
      <c r="N150" s="131" t="e">
        <f>SUM(Q$56:Q$57)/SUM(H24:I24)*1000</f>
        <v>#DIV/0!</v>
      </c>
      <c r="O150" s="131" t="e">
        <f>(Q56/H24)*1000</f>
        <v>#DIV/0!</v>
      </c>
      <c r="P150" s="137" t="e">
        <f>(Q57/I24)*1000</f>
        <v>#DIV/0!</v>
      </c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</row>
    <row r="151" spans="1:35">
      <c r="A151" s="146"/>
      <c r="B151" s="146"/>
      <c r="C151" s="146"/>
      <c r="D151" s="146"/>
      <c r="E151" s="146"/>
      <c r="F151" s="146"/>
      <c r="G151" s="146"/>
      <c r="H151" s="272" t="s">
        <v>197</v>
      </c>
      <c r="I151" s="273"/>
      <c r="J151" s="273"/>
      <c r="K151" s="273"/>
      <c r="L151" s="273"/>
      <c r="M151" s="273"/>
      <c r="N151" s="131" t="e">
        <f>SUM(R$56:R$57)/SUM(H25:I25)*1000</f>
        <v>#DIV/0!</v>
      </c>
      <c r="O151" s="131" t="e">
        <f>(R56/H25)*1000</f>
        <v>#DIV/0!</v>
      </c>
      <c r="P151" s="137" t="e">
        <f>(R57/I25)*1000</f>
        <v>#DIV/0!</v>
      </c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</row>
    <row r="152" spans="1:35">
      <c r="A152" s="146"/>
      <c r="B152" s="146"/>
      <c r="C152" s="146"/>
      <c r="D152" s="146"/>
      <c r="E152" s="146"/>
      <c r="F152" s="146"/>
      <c r="G152" s="146"/>
      <c r="H152" s="272" t="s">
        <v>198</v>
      </c>
      <c r="I152" s="273"/>
      <c r="J152" s="273"/>
      <c r="K152" s="273"/>
      <c r="L152" s="273"/>
      <c r="M152" s="273"/>
      <c r="N152" s="131" t="e">
        <f>SUM(S$56:S$57)/SUM(H26:I26)*1000</f>
        <v>#DIV/0!</v>
      </c>
      <c r="O152" s="131" t="e">
        <f>(S56/H26)*1000</f>
        <v>#DIV/0!</v>
      </c>
      <c r="P152" s="137" t="e">
        <f>(S57/I26)*1000</f>
        <v>#DIV/0!</v>
      </c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</row>
    <row r="153" spans="1:35">
      <c r="A153" s="146"/>
      <c r="B153" s="146"/>
      <c r="C153" s="146"/>
      <c r="D153" s="146"/>
      <c r="E153" s="146"/>
      <c r="F153" s="146"/>
      <c r="G153" s="146"/>
      <c r="H153" s="272" t="s">
        <v>199</v>
      </c>
      <c r="I153" s="273"/>
      <c r="J153" s="273"/>
      <c r="K153" s="273"/>
      <c r="L153" s="273"/>
      <c r="M153" s="273"/>
      <c r="N153" s="131" t="e">
        <f>SUM(T$56:T$57)/SUM(H27:I27)*1000</f>
        <v>#DIV/0!</v>
      </c>
      <c r="O153" s="131" t="e">
        <f>(T56/H27)*1000</f>
        <v>#DIV/0!</v>
      </c>
      <c r="P153" s="137" t="e">
        <f>(T57/I27)*1000</f>
        <v>#DIV/0!</v>
      </c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</row>
    <row r="154" spans="1:35">
      <c r="A154" s="146"/>
      <c r="B154" s="146"/>
      <c r="C154" s="146"/>
      <c r="D154" s="146"/>
      <c r="E154" s="146"/>
      <c r="F154" s="146"/>
      <c r="G154" s="146"/>
      <c r="H154" s="272" t="s">
        <v>200</v>
      </c>
      <c r="I154" s="273"/>
      <c r="J154" s="273"/>
      <c r="K154" s="273"/>
      <c r="L154" s="273"/>
      <c r="M154" s="273"/>
      <c r="N154" s="131" t="e">
        <f>SUM(U$56:U$57)/SUM(H28:I28)*1000</f>
        <v>#DIV/0!</v>
      </c>
      <c r="O154" s="131" t="e">
        <f>(U56/H28)*1000</f>
        <v>#DIV/0!</v>
      </c>
      <c r="P154" s="137" t="e">
        <f>(U57/I28)*1000</f>
        <v>#DIV/0!</v>
      </c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</row>
    <row r="155" spans="1:35">
      <c r="A155" s="146"/>
      <c r="B155" s="146"/>
      <c r="C155" s="146"/>
      <c r="D155" s="146"/>
      <c r="E155" s="146"/>
      <c r="F155" s="146"/>
      <c r="G155" s="146"/>
      <c r="H155" s="272" t="s">
        <v>201</v>
      </c>
      <c r="I155" s="273"/>
      <c r="J155" s="273"/>
      <c r="K155" s="273"/>
      <c r="L155" s="273"/>
      <c r="M155" s="273"/>
      <c r="N155" s="131" t="e">
        <f>SUM(V$56:V$57)/SUM(H29:I29)*1000</f>
        <v>#DIV/0!</v>
      </c>
      <c r="O155" s="131" t="e">
        <f>(V56/H29)*1000</f>
        <v>#DIV/0!</v>
      </c>
      <c r="P155" s="137" t="e">
        <f>(V57/I29)*1000</f>
        <v>#DIV/0!</v>
      </c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</row>
    <row r="156" spans="1:35">
      <c r="A156" s="146"/>
      <c r="B156" s="146"/>
      <c r="C156" s="146"/>
      <c r="D156" s="146"/>
      <c r="E156" s="146"/>
      <c r="F156" s="146"/>
      <c r="G156" s="146"/>
      <c r="H156" s="272" t="s">
        <v>202</v>
      </c>
      <c r="I156" s="273"/>
      <c r="J156" s="273"/>
      <c r="K156" s="273"/>
      <c r="L156" s="273"/>
      <c r="M156" s="273"/>
      <c r="N156" s="131" t="e">
        <f>SUM(W$56:W$57)/SUM(H30:I30)*1000</f>
        <v>#DIV/0!</v>
      </c>
      <c r="O156" s="131" t="e">
        <f>(W56/H30)*1000</f>
        <v>#DIV/0!</v>
      </c>
      <c r="P156" s="137" t="e">
        <f>(W57/I30)*1000</f>
        <v>#DIV/0!</v>
      </c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</row>
    <row r="157" spans="1:35" ht="16.5" thickBot="1">
      <c r="A157" s="146"/>
      <c r="B157" s="146"/>
      <c r="C157" s="146"/>
      <c r="D157" s="146"/>
      <c r="E157" s="146"/>
      <c r="F157" s="146"/>
      <c r="G157" s="146"/>
      <c r="H157" s="274" t="s">
        <v>203</v>
      </c>
      <c r="I157" s="275"/>
      <c r="J157" s="275"/>
      <c r="K157" s="275"/>
      <c r="L157" s="275"/>
      <c r="M157" s="275"/>
      <c r="N157" s="138" t="e">
        <f>SUM(X$56:X$57)/SUM(H31:I31)*1000</f>
        <v>#DIV/0!</v>
      </c>
      <c r="O157" s="138" t="e">
        <f>(X56/H31)*1000</f>
        <v>#DIV/0!</v>
      </c>
      <c r="P157" s="139" t="e">
        <f>(X57/I31)*1000</f>
        <v>#DIV/0!</v>
      </c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</row>
    <row r="158" spans="1:35">
      <c r="A158" s="146"/>
      <c r="B158" s="146"/>
      <c r="C158" s="146"/>
      <c r="D158" s="146"/>
      <c r="E158" s="146"/>
      <c r="F158" s="146"/>
      <c r="G158" s="146"/>
      <c r="H158" s="276" t="s">
        <v>210</v>
      </c>
      <c r="I158" s="277"/>
      <c r="J158" s="277"/>
      <c r="K158" s="277"/>
      <c r="L158" s="277"/>
      <c r="M158" s="278"/>
      <c r="N158" s="53" t="s">
        <v>205</v>
      </c>
      <c r="O158" s="53" t="s">
        <v>206</v>
      </c>
      <c r="P158" s="53" t="s">
        <v>207</v>
      </c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</row>
    <row r="159" spans="1:35" ht="19.5" customHeight="1">
      <c r="A159" s="146"/>
      <c r="B159" s="146"/>
      <c r="C159" s="146"/>
      <c r="D159" s="146"/>
      <c r="E159" s="146"/>
      <c r="F159" s="146"/>
      <c r="G159" s="146"/>
      <c r="H159" s="273" t="s">
        <v>208</v>
      </c>
      <c r="I159" s="273"/>
      <c r="J159" s="273"/>
      <c r="K159" s="273"/>
      <c r="L159" s="273"/>
      <c r="M159" s="273"/>
      <c r="N159" s="131" t="e">
        <f>SUM(C$61:C$66)/SUM($C$56:$E$57)%</f>
        <v>#DIV/0!</v>
      </c>
      <c r="O159" s="131" t="e">
        <f>SUM(C$61:C$62,C$64:C$65)/SUM($C$56:$D$57)%</f>
        <v>#DIV/0!</v>
      </c>
      <c r="P159" s="131" t="e">
        <f>SUM(C$61+C$64)/SUM($C$56:$C$57)%</f>
        <v>#DIV/0!</v>
      </c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</row>
    <row r="160" spans="1:35">
      <c r="A160" s="146"/>
      <c r="B160" s="146"/>
      <c r="C160" s="146"/>
      <c r="D160" s="146"/>
      <c r="E160" s="146"/>
      <c r="F160" s="146"/>
      <c r="G160" s="146"/>
      <c r="H160" s="273" t="s">
        <v>211</v>
      </c>
      <c r="I160" s="273"/>
      <c r="J160" s="273"/>
      <c r="K160" s="273"/>
      <c r="L160" s="273"/>
      <c r="M160" s="273"/>
      <c r="N160" s="131" t="e">
        <f>SUM(D$61:D$66)/SUM($C$56:$E$57)%</f>
        <v>#DIV/0!</v>
      </c>
      <c r="O160" s="131" t="e">
        <f>SUM(D$61:D$62,D$64:D$65)/SUM($C$56:$D$57)%</f>
        <v>#DIV/0!</v>
      </c>
      <c r="P160" s="131" t="e">
        <f>SUM(D$61+D$64)/SUM($C$56:$C$57)%</f>
        <v>#DIV/0!</v>
      </c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</row>
    <row r="161" spans="1:35">
      <c r="A161" s="146"/>
      <c r="B161" s="146"/>
      <c r="C161" s="146"/>
      <c r="D161" s="146"/>
      <c r="E161" s="146"/>
      <c r="F161" s="146"/>
      <c r="G161" s="146"/>
      <c r="H161" s="273" t="s">
        <v>212</v>
      </c>
      <c r="I161" s="273"/>
      <c r="J161" s="273"/>
      <c r="K161" s="273"/>
      <c r="L161" s="273"/>
      <c r="M161" s="273"/>
      <c r="N161" s="131" t="e">
        <f>SUM(E$61:E$66)/SUM($C$56:$E$57)%</f>
        <v>#DIV/0!</v>
      </c>
      <c r="O161" s="131" t="e">
        <f>SUM(E$61:E$62,E$64:E$65)/SUM($C$56:$D$57)%</f>
        <v>#DIV/0!</v>
      </c>
      <c r="P161" s="131" t="e">
        <f>SUM(E$61+E$64)/SUM($C$56:$C$57)%</f>
        <v>#DIV/0!</v>
      </c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</row>
    <row r="162" spans="1:35">
      <c r="A162" s="146"/>
      <c r="B162" s="146"/>
      <c r="C162" s="146"/>
      <c r="D162" s="146"/>
      <c r="E162" s="146"/>
      <c r="F162" s="146"/>
      <c r="G162" s="146"/>
      <c r="H162" s="273" t="s">
        <v>213</v>
      </c>
      <c r="I162" s="273"/>
      <c r="J162" s="273"/>
      <c r="K162" s="273"/>
      <c r="L162" s="273"/>
      <c r="M162" s="273"/>
      <c r="N162" s="131" t="e">
        <f>SUM(F$61:F$66)/SUM($C$56:$E$57)%</f>
        <v>#DIV/0!</v>
      </c>
      <c r="O162" s="131" t="e">
        <f>SUM(F$61:F$62,F$64:F$65)/SUM($C$56:$D$57)%</f>
        <v>#DIV/0!</v>
      </c>
      <c r="P162" s="131" t="e">
        <f>SUM(F$61+F$64)/SUM($C$56:$C$57)%</f>
        <v>#DIV/0!</v>
      </c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</row>
    <row r="163" spans="1:35">
      <c r="A163" s="146"/>
      <c r="B163" s="146"/>
      <c r="C163" s="146"/>
      <c r="D163" s="146"/>
      <c r="E163" s="146"/>
      <c r="F163" s="146"/>
      <c r="G163" s="146"/>
      <c r="H163" s="273" t="s">
        <v>214</v>
      </c>
      <c r="I163" s="273"/>
      <c r="J163" s="273"/>
      <c r="K163" s="273"/>
      <c r="L163" s="273"/>
      <c r="M163" s="273"/>
      <c r="N163" s="131" t="e">
        <f>SUM(G$61:G$66)/SUM($C$56:$E$57)%</f>
        <v>#DIV/0!</v>
      </c>
      <c r="O163" s="131" t="e">
        <f>SUM(G$61:G$62,G$64:G$65)/SUM($C$56:$D$57)%</f>
        <v>#DIV/0!</v>
      </c>
      <c r="P163" s="131" t="e">
        <f>SUM(G$61+G$64)/SUM($C$56:$C$57)%</f>
        <v>#DIV/0!</v>
      </c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</row>
    <row r="164" spans="1:35">
      <c r="A164" s="146"/>
      <c r="B164" s="146"/>
      <c r="C164" s="146"/>
      <c r="D164" s="146"/>
      <c r="E164" s="146"/>
      <c r="F164" s="146"/>
      <c r="G164" s="146"/>
      <c r="H164" s="273" t="s">
        <v>215</v>
      </c>
      <c r="I164" s="273"/>
      <c r="J164" s="273"/>
      <c r="K164" s="273"/>
      <c r="L164" s="273"/>
      <c r="M164" s="273"/>
      <c r="N164" s="131" t="e">
        <f>SUM(H$61:H$66)/SUM($C$56:$E$57)%</f>
        <v>#DIV/0!</v>
      </c>
      <c r="O164" s="131" t="e">
        <f>SUM(H$61:H$62,H$64:H$65)/SUM($C$56:$D$57)%</f>
        <v>#DIV/0!</v>
      </c>
      <c r="P164" s="131" t="e">
        <f>SUM(H$61+H$64)/SUM($C$56:$C$57)%</f>
        <v>#DIV/0!</v>
      </c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</row>
    <row r="165" spans="1:35">
      <c r="A165" s="146"/>
      <c r="B165" s="146"/>
      <c r="C165" s="146"/>
      <c r="D165" s="146"/>
      <c r="E165" s="146"/>
      <c r="F165" s="146"/>
      <c r="G165" s="146"/>
      <c r="H165" s="273" t="s">
        <v>216</v>
      </c>
      <c r="I165" s="273"/>
      <c r="J165" s="273"/>
      <c r="K165" s="273"/>
      <c r="L165" s="273"/>
      <c r="M165" s="273"/>
      <c r="N165" s="131" t="e">
        <f>SUM(I$61:I$66)/SUM($C$56:$E$57)%</f>
        <v>#DIV/0!</v>
      </c>
      <c r="O165" s="131" t="e">
        <f>SUM(I$61:I$62,I$64:I$65)/SUM($C$56:$D$57)%</f>
        <v>#DIV/0!</v>
      </c>
      <c r="P165" s="131" t="e">
        <f>SUM(I$61+I$64)/SUM($C$56:$C$57)%</f>
        <v>#DIV/0!</v>
      </c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</row>
    <row r="166" spans="1:35">
      <c r="A166" s="146"/>
      <c r="B166" s="146"/>
      <c r="C166" s="146"/>
      <c r="D166" s="146"/>
      <c r="E166" s="146"/>
      <c r="F166" s="146"/>
      <c r="G166" s="146"/>
      <c r="H166" s="273" t="s">
        <v>217</v>
      </c>
      <c r="I166" s="273"/>
      <c r="J166" s="273"/>
      <c r="K166" s="273"/>
      <c r="L166" s="273"/>
      <c r="M166" s="273"/>
      <c r="N166" s="131" t="e">
        <f>SUM(J$61:J$66)/SUM($C$56:$E$57)%</f>
        <v>#DIV/0!</v>
      </c>
      <c r="O166" s="131" t="e">
        <f>SUM(J$61:J$62,J$64:J$65)/SUM($C$56:$D$57)%</f>
        <v>#DIV/0!</v>
      </c>
      <c r="P166" s="131" t="e">
        <f>SUM(J$61+J$64)/SUM($C$56:$C$57)%</f>
        <v>#DIV/0!</v>
      </c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</row>
    <row r="167" spans="1:35">
      <c r="A167" s="146"/>
      <c r="B167" s="146"/>
      <c r="C167" s="146"/>
      <c r="D167" s="146"/>
      <c r="E167" s="146"/>
      <c r="F167" s="146"/>
      <c r="G167" s="146"/>
      <c r="H167" s="273" t="s">
        <v>218</v>
      </c>
      <c r="I167" s="273"/>
      <c r="J167" s="273"/>
      <c r="K167" s="273"/>
      <c r="L167" s="273"/>
      <c r="M167" s="273"/>
      <c r="N167" s="131" t="e">
        <f>SUM(K$61:K$66)/SUM($C$56:$E$57)%</f>
        <v>#DIV/0!</v>
      </c>
      <c r="O167" s="131" t="e">
        <f>SUM(K$61:K$62,K$64:K$65)/SUM($C$56:$D$57)%</f>
        <v>#DIV/0!</v>
      </c>
      <c r="P167" s="131" t="e">
        <f>SUM(K$61+K$64)/SUM($C$56:$C$57)%</f>
        <v>#DIV/0!</v>
      </c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</row>
    <row r="168" spans="1:3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</row>
    <row r="169" spans="1:3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</row>
    <row r="170" spans="1:3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</row>
    <row r="171" spans="1:3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</row>
    <row r="172" spans="1:3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</row>
    <row r="173" spans="1:3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</row>
    <row r="174" spans="1:3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</row>
    <row r="175" spans="1:3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</row>
    <row r="176" spans="1:3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</row>
    <row r="177" spans="1:3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</row>
    <row r="178" spans="1:3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</row>
    <row r="179" spans="1:3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</row>
  </sheetData>
  <sheetProtection algorithmName="SHA-512" hashValue="wGg2uI2m2mCxjUYGDNA5L8yV70wA4j3Mba0hrP9ajXq6g4GaQ8Wccnfjy32uOJQPo1y5yEYQGgiz7un+7EnqOA==" saltValue="05HsUpHT4h/BW/uZ2ANjgQ==" spinCount="100000" sheet="1" objects="1" scenarios="1"/>
  <protectedRanges>
    <protectedRange password="CE28" sqref="D11:D14 D24:D31 G11:G14 G24:G31" name="Range2_1"/>
    <protectedRange password="CE28" sqref="F63:G63 F65:G66 I63 I65:I66" name="Range7"/>
  </protectedRanges>
  <mergeCells count="195">
    <mergeCell ref="N111:N112"/>
    <mergeCell ref="O111:O112"/>
    <mergeCell ref="H148:M148"/>
    <mergeCell ref="H149:M149"/>
    <mergeCell ref="H144:M144"/>
    <mergeCell ref="H162:M162"/>
    <mergeCell ref="H163:M163"/>
    <mergeCell ref="H164:M164"/>
    <mergeCell ref="H165:M165"/>
    <mergeCell ref="H141:M141"/>
    <mergeCell ref="H142:M142"/>
    <mergeCell ref="H143:M143"/>
    <mergeCell ref="H167:M167"/>
    <mergeCell ref="H166:M166"/>
    <mergeCell ref="H156:M156"/>
    <mergeCell ref="H157:M157"/>
    <mergeCell ref="H158:M158"/>
    <mergeCell ref="H159:M159"/>
    <mergeCell ref="H160:M160"/>
    <mergeCell ref="H161:M161"/>
    <mergeCell ref="H150:M150"/>
    <mergeCell ref="H151:M151"/>
    <mergeCell ref="H152:M152"/>
    <mergeCell ref="H153:M153"/>
    <mergeCell ref="H154:M154"/>
    <mergeCell ref="H155:M155"/>
    <mergeCell ref="A138:F138"/>
    <mergeCell ref="H138:M138"/>
    <mergeCell ref="A139:F139"/>
    <mergeCell ref="H139:M139"/>
    <mergeCell ref="H140:M140"/>
    <mergeCell ref="H147:M147"/>
    <mergeCell ref="A140:F140"/>
    <mergeCell ref="A135:F135"/>
    <mergeCell ref="H135:M135"/>
    <mergeCell ref="A136:F136"/>
    <mergeCell ref="H136:M136"/>
    <mergeCell ref="A137:F137"/>
    <mergeCell ref="H137:M137"/>
    <mergeCell ref="H145:M145"/>
    <mergeCell ref="H146:M146"/>
    <mergeCell ref="A132:F132"/>
    <mergeCell ref="H132:M132"/>
    <mergeCell ref="A133:F133"/>
    <mergeCell ref="H133:M133"/>
    <mergeCell ref="A134:F134"/>
    <mergeCell ref="H134:M134"/>
    <mergeCell ref="A129:F129"/>
    <mergeCell ref="A130:F130"/>
    <mergeCell ref="A131:F131"/>
    <mergeCell ref="H131:M131"/>
    <mergeCell ref="A126:F126"/>
    <mergeCell ref="H126:M126"/>
    <mergeCell ref="A127:F127"/>
    <mergeCell ref="H127:M127"/>
    <mergeCell ref="A128:F128"/>
    <mergeCell ref="H128:M128"/>
    <mergeCell ref="H129:M129"/>
    <mergeCell ref="H130:P130"/>
    <mergeCell ref="A123:F123"/>
    <mergeCell ref="H123:M123"/>
    <mergeCell ref="A124:F124"/>
    <mergeCell ref="H124:M124"/>
    <mergeCell ref="A125:F125"/>
    <mergeCell ref="H125:M125"/>
    <mergeCell ref="A120:F120"/>
    <mergeCell ref="A121:F121"/>
    <mergeCell ref="H121:M121"/>
    <mergeCell ref="A122:F122"/>
    <mergeCell ref="H122:M122"/>
    <mergeCell ref="H119:P120"/>
    <mergeCell ref="A117:F117"/>
    <mergeCell ref="H117:M117"/>
    <mergeCell ref="A118:F118"/>
    <mergeCell ref="H118:M118"/>
    <mergeCell ref="A119:F119"/>
    <mergeCell ref="A114:F114"/>
    <mergeCell ref="H114:M114"/>
    <mergeCell ref="A115:F115"/>
    <mergeCell ref="H115:M115"/>
    <mergeCell ref="A116:F116"/>
    <mergeCell ref="H116:M116"/>
    <mergeCell ref="A110:F110"/>
    <mergeCell ref="H110:M110"/>
    <mergeCell ref="A111:F111"/>
    <mergeCell ref="A113:F113"/>
    <mergeCell ref="H113:M113"/>
    <mergeCell ref="A107:F107"/>
    <mergeCell ref="H107:M107"/>
    <mergeCell ref="A108:F108"/>
    <mergeCell ref="H108:M108"/>
    <mergeCell ref="A109:F109"/>
    <mergeCell ref="H109:M109"/>
    <mergeCell ref="A112:F112"/>
    <mergeCell ref="H111:M112"/>
    <mergeCell ref="A104:F104"/>
    <mergeCell ref="H104:M104"/>
    <mergeCell ref="A105:F105"/>
    <mergeCell ref="H105:M105"/>
    <mergeCell ref="A106:F106"/>
    <mergeCell ref="H106:M106"/>
    <mergeCell ref="A96:E96"/>
    <mergeCell ref="H96:L96"/>
    <mergeCell ref="A102:F102"/>
    <mergeCell ref="H102:M102"/>
    <mergeCell ref="A103:F103"/>
    <mergeCell ref="H103:M103"/>
    <mergeCell ref="H97:L97"/>
    <mergeCell ref="A93:E93"/>
    <mergeCell ref="H93:L93"/>
    <mergeCell ref="A94:E94"/>
    <mergeCell ref="H94:L94"/>
    <mergeCell ref="A95:E95"/>
    <mergeCell ref="H95:L95"/>
    <mergeCell ref="A90:E90"/>
    <mergeCell ref="H90:L90"/>
    <mergeCell ref="A91:E91"/>
    <mergeCell ref="H91:L91"/>
    <mergeCell ref="A92:E92"/>
    <mergeCell ref="H92:L92"/>
    <mergeCell ref="A68:K68"/>
    <mergeCell ref="A87:E87"/>
    <mergeCell ref="H87:L87"/>
    <mergeCell ref="A88:E88"/>
    <mergeCell ref="H88:L88"/>
    <mergeCell ref="A89:E89"/>
    <mergeCell ref="H89:L89"/>
    <mergeCell ref="A70:A74"/>
    <mergeCell ref="A75:A79"/>
    <mergeCell ref="A81:N83"/>
    <mergeCell ref="A85:E85"/>
    <mergeCell ref="H85:L85"/>
    <mergeCell ref="A86:E86"/>
    <mergeCell ref="H86:L86"/>
    <mergeCell ref="A56:A57"/>
    <mergeCell ref="A59:K59"/>
    <mergeCell ref="A61:A63"/>
    <mergeCell ref="A64:A66"/>
    <mergeCell ref="Y42:Z42"/>
    <mergeCell ref="A50:F50"/>
    <mergeCell ref="A52:A53"/>
    <mergeCell ref="L42:M42"/>
    <mergeCell ref="N42:O42"/>
    <mergeCell ref="P42:Q42"/>
    <mergeCell ref="R42:T42"/>
    <mergeCell ref="U42:V42"/>
    <mergeCell ref="W42:X42"/>
    <mergeCell ref="H42:I42"/>
    <mergeCell ref="J42:K42"/>
    <mergeCell ref="D42:E42"/>
    <mergeCell ref="F42:G42"/>
    <mergeCell ref="A54:A55"/>
    <mergeCell ref="S43:T43"/>
    <mergeCell ref="S44:T44"/>
    <mergeCell ref="S45:T45"/>
    <mergeCell ref="S46:T46"/>
    <mergeCell ref="S47:T47"/>
    <mergeCell ref="U35:X35"/>
    <mergeCell ref="Y35:Z36"/>
    <mergeCell ref="AA35:AB36"/>
    <mergeCell ref="AD35:AF35"/>
    <mergeCell ref="F36:G36"/>
    <mergeCell ref="H36:I36"/>
    <mergeCell ref="J36:K36"/>
    <mergeCell ref="L36:L37"/>
    <mergeCell ref="M36:M37"/>
    <mergeCell ref="N36:N37"/>
    <mergeCell ref="S36:S37"/>
    <mergeCell ref="T36:T37"/>
    <mergeCell ref="U36:U37"/>
    <mergeCell ref="V36:X36"/>
    <mergeCell ref="AB42:AC42"/>
    <mergeCell ref="AE42:AF42"/>
    <mergeCell ref="AH42:AI42"/>
    <mergeCell ref="P111:P112"/>
    <mergeCell ref="A2:C2"/>
    <mergeCell ref="A7:J7"/>
    <mergeCell ref="B8:D8"/>
    <mergeCell ref="E8:G8"/>
    <mergeCell ref="H8:J8"/>
    <mergeCell ref="C9:D9"/>
    <mergeCell ref="F9:G9"/>
    <mergeCell ref="I9:J9"/>
    <mergeCell ref="A34:K34"/>
    <mergeCell ref="A35:A37"/>
    <mergeCell ref="B35:C36"/>
    <mergeCell ref="D35:E36"/>
    <mergeCell ref="F35:K35"/>
    <mergeCell ref="L35:T35"/>
    <mergeCell ref="O36:O37"/>
    <mergeCell ref="P36:P37"/>
    <mergeCell ref="Q36:Q37"/>
    <mergeCell ref="R36:R37"/>
    <mergeCell ref="A41:E41"/>
    <mergeCell ref="B42:C42"/>
  </mergeCells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4" name="Option Button 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5" name="Option Button 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" r:id="rId6" name="Option Button 4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7" r:id="rId7" name="Option Button 5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8" r:id="rId8" name="Option Button 6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9" r:id="rId9" name="Option Button 7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0" r:id="rId10" name="Option Button 8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1" r:id="rId11" name="Option Button 9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2" r:id="rId12" name="Option Button 10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3" r:id="rId13" name="Option Button 1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4" r:id="rId14" name="Option Button 12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5" r:id="rId15" name="Option Button 13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6" r:id="rId16" name="Option Button 14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7" r:id="rId17" name="Option Button 15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8" r:id="rId18" name="Option Button 16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9" r:id="rId19" name="Option Button 17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0" r:id="rId20" name="Option Button 18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1" r:id="rId21" name="Option Button 19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2" r:id="rId22" name="Option Button 20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3" r:id="rId23" name="Option Button 2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4" r:id="rId24" name="Option Button 2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I179"/>
  <sheetViews>
    <sheetView rightToLeft="1" topLeftCell="A112" zoomScale="96" zoomScaleNormal="96" workbookViewId="0">
      <selection sqref="A1:XFD1048576"/>
    </sheetView>
  </sheetViews>
  <sheetFormatPr defaultColWidth="9" defaultRowHeight="15.75"/>
  <cols>
    <col min="1" max="1" width="15" style="40" customWidth="1"/>
    <col min="2" max="2" width="12.140625" style="40" customWidth="1"/>
    <col min="3" max="3" width="18.7109375" style="40" customWidth="1"/>
    <col min="4" max="4" width="12.42578125" style="40" customWidth="1"/>
    <col min="5" max="5" width="8.7109375" style="40" customWidth="1"/>
    <col min="6" max="6" width="8.140625" style="40" customWidth="1"/>
    <col min="7" max="7" width="10.28515625" style="40" customWidth="1"/>
    <col min="8" max="8" width="8.42578125" style="40" customWidth="1"/>
    <col min="9" max="9" width="9.140625" style="40" customWidth="1"/>
    <col min="10" max="10" width="10" style="40" customWidth="1"/>
    <col min="11" max="11" width="8.42578125" style="40" customWidth="1"/>
    <col min="12" max="12" width="18.7109375" style="40" customWidth="1"/>
    <col min="13" max="13" width="8.7109375" style="40" customWidth="1"/>
    <col min="14" max="14" width="10" style="40" customWidth="1"/>
    <col min="15" max="15" width="9.7109375" style="40" customWidth="1"/>
    <col min="16" max="16" width="10.140625" style="40" customWidth="1"/>
    <col min="17" max="17" width="9" style="40"/>
    <col min="18" max="18" width="8.140625" style="40" customWidth="1"/>
    <col min="19" max="28" width="9" style="40"/>
    <col min="29" max="29" width="7.5703125" style="40" customWidth="1"/>
    <col min="30" max="16384" width="9" style="40"/>
  </cols>
  <sheetData>
    <row r="1" spans="1:35" ht="16.5" thickBot="1">
      <c r="A1" s="63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</row>
    <row r="2" spans="1:35" ht="16.5" thickBot="1">
      <c r="A2" s="174" t="s">
        <v>0</v>
      </c>
      <c r="B2" s="175"/>
      <c r="C2" s="176"/>
      <c r="D2" s="146"/>
      <c r="E2" s="146"/>
      <c r="F2" s="54" t="s">
        <v>1</v>
      </c>
      <c r="G2" s="54"/>
      <c r="H2" s="54"/>
      <c r="I2" s="54"/>
      <c r="J2" s="54"/>
      <c r="K2" s="54"/>
      <c r="L2" s="54"/>
      <c r="M2" s="54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</row>
    <row r="3" spans="1:35" ht="57.75" customHeight="1">
      <c r="A3" s="3" t="s">
        <v>2</v>
      </c>
      <c r="B3" s="22" t="s">
        <v>3</v>
      </c>
      <c r="C3" s="23" t="s">
        <v>4</v>
      </c>
      <c r="D3" s="146"/>
      <c r="E3" s="55"/>
      <c r="F3" s="54"/>
      <c r="G3" s="54"/>
      <c r="H3" s="54"/>
      <c r="I3" s="54"/>
      <c r="J3" s="54"/>
      <c r="K3" s="54"/>
      <c r="L3" s="54"/>
      <c r="M3" s="54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</row>
    <row r="4" spans="1:35">
      <c r="A4" s="20" t="s">
        <v>5</v>
      </c>
      <c r="B4" s="158"/>
      <c r="C4" s="158"/>
      <c r="D4" s="146"/>
      <c r="E4" s="55"/>
      <c r="F4" s="54"/>
      <c r="G4" s="54"/>
      <c r="H4" s="54"/>
      <c r="I4" s="54"/>
      <c r="J4" s="54"/>
      <c r="K4" s="54"/>
      <c r="L4" s="54"/>
      <c r="M4" s="54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</row>
    <row r="5" spans="1:35" ht="16.5" thickBot="1">
      <c r="A5" s="4" t="s">
        <v>6</v>
      </c>
      <c r="B5" s="158"/>
      <c r="C5" s="158"/>
      <c r="D5" s="146"/>
      <c r="E5" s="146"/>
      <c r="F5" s="54"/>
      <c r="G5" s="54"/>
      <c r="H5" s="54"/>
      <c r="I5" s="54"/>
      <c r="J5" s="54"/>
      <c r="K5" s="54"/>
      <c r="L5" s="54"/>
      <c r="M5" s="54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</row>
    <row r="6" spans="1:35" ht="12" customHeight="1" thickBo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</row>
    <row r="7" spans="1:35" ht="32.25" customHeight="1" thickBot="1">
      <c r="A7" s="177" t="s">
        <v>7</v>
      </c>
      <c r="B7" s="178"/>
      <c r="C7" s="178"/>
      <c r="D7" s="178"/>
      <c r="E7" s="178"/>
      <c r="F7" s="178"/>
      <c r="G7" s="178"/>
      <c r="H7" s="178"/>
      <c r="I7" s="178"/>
      <c r="J7" s="179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</row>
    <row r="8" spans="1:35">
      <c r="A8" s="5" t="s">
        <v>8</v>
      </c>
      <c r="B8" s="180" t="s">
        <v>5</v>
      </c>
      <c r="C8" s="181"/>
      <c r="D8" s="182"/>
      <c r="E8" s="180" t="s">
        <v>6</v>
      </c>
      <c r="F8" s="181"/>
      <c r="G8" s="182"/>
      <c r="H8" s="180" t="s">
        <v>9</v>
      </c>
      <c r="I8" s="181"/>
      <c r="J8" s="183"/>
      <c r="K8" s="146"/>
      <c r="L8" s="55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</row>
    <row r="9" spans="1:35" ht="16.5" thickBot="1">
      <c r="A9" s="6" t="s">
        <v>10</v>
      </c>
      <c r="B9" s="7" t="s">
        <v>11</v>
      </c>
      <c r="C9" s="184" t="s">
        <v>12</v>
      </c>
      <c r="D9" s="185"/>
      <c r="E9" s="7" t="s">
        <v>11</v>
      </c>
      <c r="F9" s="184" t="s">
        <v>12</v>
      </c>
      <c r="G9" s="185"/>
      <c r="H9" s="7" t="s">
        <v>11</v>
      </c>
      <c r="I9" s="184" t="s">
        <v>12</v>
      </c>
      <c r="J9" s="186"/>
      <c r="K9" s="55"/>
      <c r="L9" s="55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</row>
    <row r="10" spans="1:35">
      <c r="A10" s="39" t="s">
        <v>263</v>
      </c>
      <c r="B10" s="158"/>
      <c r="C10" s="158"/>
      <c r="D10" s="91"/>
      <c r="E10" s="158"/>
      <c r="F10" s="158"/>
      <c r="G10" s="91"/>
      <c r="H10" s="111">
        <f>B10+E10</f>
        <v>0</v>
      </c>
      <c r="I10" s="110">
        <f t="shared" ref="H10:J31" si="0">C10+F10</f>
        <v>0</v>
      </c>
      <c r="J10" s="112"/>
      <c r="K10" s="146"/>
      <c r="L10" s="55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</row>
    <row r="11" spans="1:35">
      <c r="A11" s="39" t="s">
        <v>186</v>
      </c>
      <c r="B11" s="158"/>
      <c r="C11" s="158"/>
      <c r="D11" s="8"/>
      <c r="E11" s="158"/>
      <c r="F11" s="158"/>
      <c r="G11" s="8"/>
      <c r="H11" s="113">
        <f t="shared" si="0"/>
        <v>0</v>
      </c>
      <c r="I11" s="113">
        <f t="shared" si="0"/>
        <v>0</v>
      </c>
      <c r="J11" s="114"/>
      <c r="K11" s="146"/>
      <c r="L11" s="146"/>
      <c r="M11" s="55"/>
      <c r="N11" s="55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</row>
    <row r="12" spans="1:35">
      <c r="A12" s="11" t="s">
        <v>269</v>
      </c>
      <c r="B12" s="158"/>
      <c r="C12" s="158"/>
      <c r="D12" s="8"/>
      <c r="E12" s="158"/>
      <c r="F12" s="158"/>
      <c r="G12" s="8"/>
      <c r="H12" s="113">
        <f t="shared" si="0"/>
        <v>0</v>
      </c>
      <c r="I12" s="113">
        <f t="shared" si="0"/>
        <v>0</v>
      </c>
      <c r="J12" s="114"/>
      <c r="K12" s="146"/>
      <c r="L12" s="146"/>
      <c r="M12" s="55"/>
      <c r="N12" s="55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</row>
    <row r="13" spans="1:35">
      <c r="A13" s="11" t="s">
        <v>264</v>
      </c>
      <c r="B13" s="158"/>
      <c r="C13" s="158"/>
      <c r="D13" s="8"/>
      <c r="E13" s="158"/>
      <c r="F13" s="158"/>
      <c r="G13" s="8"/>
      <c r="H13" s="113">
        <f t="shared" si="0"/>
        <v>0</v>
      </c>
      <c r="I13" s="113">
        <f t="shared" si="0"/>
        <v>0</v>
      </c>
      <c r="J13" s="114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</row>
    <row r="14" spans="1:35">
      <c r="A14" s="11" t="s">
        <v>265</v>
      </c>
      <c r="B14" s="158"/>
      <c r="C14" s="158"/>
      <c r="D14" s="13"/>
      <c r="E14" s="158"/>
      <c r="F14" s="158"/>
      <c r="G14" s="13"/>
      <c r="H14" s="113">
        <f t="shared" si="0"/>
        <v>0</v>
      </c>
      <c r="I14" s="113">
        <f t="shared" si="0"/>
        <v>0</v>
      </c>
      <c r="J14" s="115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</row>
    <row r="15" spans="1:35">
      <c r="A15" s="11" t="s">
        <v>13</v>
      </c>
      <c r="B15" s="158"/>
      <c r="C15" s="158"/>
      <c r="D15" s="159"/>
      <c r="E15" s="158"/>
      <c r="F15" s="158"/>
      <c r="G15" s="159"/>
      <c r="H15" s="113">
        <f t="shared" si="0"/>
        <v>0</v>
      </c>
      <c r="I15" s="113">
        <f t="shared" si="0"/>
        <v>0</v>
      </c>
      <c r="J15" s="116">
        <f>D15+G15</f>
        <v>0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</row>
    <row r="16" spans="1:35">
      <c r="A16" s="11" t="s">
        <v>220</v>
      </c>
      <c r="B16" s="158"/>
      <c r="C16" s="158"/>
      <c r="D16" s="159"/>
      <c r="E16" s="158"/>
      <c r="F16" s="158"/>
      <c r="G16" s="159"/>
      <c r="H16" s="113">
        <f t="shared" si="0"/>
        <v>0</v>
      </c>
      <c r="I16" s="113">
        <f t="shared" si="0"/>
        <v>0</v>
      </c>
      <c r="J16" s="116">
        <f t="shared" si="0"/>
        <v>0</v>
      </c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</row>
    <row r="17" spans="1:35">
      <c r="A17" s="11" t="s">
        <v>221</v>
      </c>
      <c r="B17" s="158"/>
      <c r="C17" s="158"/>
      <c r="D17" s="159"/>
      <c r="E17" s="158"/>
      <c r="F17" s="158"/>
      <c r="G17" s="159"/>
      <c r="H17" s="113">
        <f t="shared" si="0"/>
        <v>0</v>
      </c>
      <c r="I17" s="113">
        <f t="shared" si="0"/>
        <v>0</v>
      </c>
      <c r="J17" s="116">
        <f t="shared" si="0"/>
        <v>0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</row>
    <row r="18" spans="1:35">
      <c r="A18" s="11" t="s">
        <v>14</v>
      </c>
      <c r="B18" s="158"/>
      <c r="C18" s="158"/>
      <c r="D18" s="159"/>
      <c r="E18" s="158"/>
      <c r="F18" s="158"/>
      <c r="G18" s="159"/>
      <c r="H18" s="113">
        <f t="shared" si="0"/>
        <v>0</v>
      </c>
      <c r="I18" s="113">
        <f t="shared" si="0"/>
        <v>0</v>
      </c>
      <c r="J18" s="116">
        <f t="shared" si="0"/>
        <v>0</v>
      </c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</row>
    <row r="19" spans="1:35">
      <c r="A19" s="11" t="s">
        <v>15</v>
      </c>
      <c r="B19" s="158"/>
      <c r="C19" s="158"/>
      <c r="D19" s="159"/>
      <c r="E19" s="158"/>
      <c r="F19" s="158"/>
      <c r="G19" s="159"/>
      <c r="H19" s="113">
        <f t="shared" si="0"/>
        <v>0</v>
      </c>
      <c r="I19" s="113">
        <f t="shared" si="0"/>
        <v>0</v>
      </c>
      <c r="J19" s="116">
        <f t="shared" si="0"/>
        <v>0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</row>
    <row r="20" spans="1:35">
      <c r="A20" s="11" t="s">
        <v>16</v>
      </c>
      <c r="B20" s="158"/>
      <c r="C20" s="158"/>
      <c r="D20" s="159"/>
      <c r="E20" s="158"/>
      <c r="F20" s="158"/>
      <c r="G20" s="159"/>
      <c r="H20" s="113">
        <f t="shared" si="0"/>
        <v>0</v>
      </c>
      <c r="I20" s="113">
        <f t="shared" si="0"/>
        <v>0</v>
      </c>
      <c r="J20" s="116">
        <f t="shared" si="0"/>
        <v>0</v>
      </c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</row>
    <row r="21" spans="1:35">
      <c r="A21" s="11" t="s">
        <v>17</v>
      </c>
      <c r="B21" s="158"/>
      <c r="C21" s="158"/>
      <c r="D21" s="159"/>
      <c r="E21" s="158"/>
      <c r="F21" s="158"/>
      <c r="G21" s="159"/>
      <c r="H21" s="113">
        <f t="shared" si="0"/>
        <v>0</v>
      </c>
      <c r="I21" s="113">
        <f t="shared" si="0"/>
        <v>0</v>
      </c>
      <c r="J21" s="116">
        <f t="shared" si="0"/>
        <v>0</v>
      </c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</row>
    <row r="22" spans="1:35">
      <c r="A22" s="11" t="s">
        <v>18</v>
      </c>
      <c r="B22" s="158"/>
      <c r="C22" s="158"/>
      <c r="D22" s="159"/>
      <c r="E22" s="158"/>
      <c r="F22" s="158"/>
      <c r="G22" s="159"/>
      <c r="H22" s="113">
        <f t="shared" si="0"/>
        <v>0</v>
      </c>
      <c r="I22" s="113">
        <f t="shared" si="0"/>
        <v>0</v>
      </c>
      <c r="J22" s="116">
        <f t="shared" si="0"/>
        <v>0</v>
      </c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</row>
    <row r="23" spans="1:35">
      <c r="A23" s="11" t="s">
        <v>19</v>
      </c>
      <c r="B23" s="158"/>
      <c r="C23" s="158"/>
      <c r="D23" s="159"/>
      <c r="E23" s="158"/>
      <c r="F23" s="158"/>
      <c r="G23" s="159"/>
      <c r="H23" s="113">
        <f t="shared" si="0"/>
        <v>0</v>
      </c>
      <c r="I23" s="113">
        <f t="shared" si="0"/>
        <v>0</v>
      </c>
      <c r="J23" s="116">
        <f>D23+G23</f>
        <v>0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</row>
    <row r="24" spans="1:35">
      <c r="A24" s="11" t="s">
        <v>20</v>
      </c>
      <c r="B24" s="158"/>
      <c r="C24" s="158"/>
      <c r="D24" s="159"/>
      <c r="E24" s="158"/>
      <c r="F24" s="158"/>
      <c r="G24" s="159"/>
      <c r="H24" s="113">
        <f t="shared" si="0"/>
        <v>0</v>
      </c>
      <c r="I24" s="113">
        <f t="shared" si="0"/>
        <v>0</v>
      </c>
      <c r="J24" s="116">
        <f>D24+G24</f>
        <v>0</v>
      </c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</row>
    <row r="25" spans="1:35">
      <c r="A25" s="11" t="s">
        <v>21</v>
      </c>
      <c r="B25" s="158"/>
      <c r="C25" s="158"/>
      <c r="D25" s="15"/>
      <c r="E25" s="158"/>
      <c r="F25" s="158"/>
      <c r="G25" s="8"/>
      <c r="H25" s="113">
        <f t="shared" si="0"/>
        <v>0</v>
      </c>
      <c r="I25" s="113">
        <f t="shared" si="0"/>
        <v>0</v>
      </c>
      <c r="J25" s="114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</row>
    <row r="26" spans="1:35">
      <c r="A26" s="11" t="s">
        <v>22</v>
      </c>
      <c r="B26" s="158"/>
      <c r="C26" s="158"/>
      <c r="D26" s="15"/>
      <c r="E26" s="158"/>
      <c r="F26" s="158"/>
      <c r="G26" s="8"/>
      <c r="H26" s="113">
        <f t="shared" si="0"/>
        <v>0</v>
      </c>
      <c r="I26" s="113">
        <f t="shared" si="0"/>
        <v>0</v>
      </c>
      <c r="J26" s="114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</row>
    <row r="27" spans="1:35">
      <c r="A27" s="11" t="s">
        <v>23</v>
      </c>
      <c r="B27" s="158"/>
      <c r="C27" s="158"/>
      <c r="D27" s="15"/>
      <c r="E27" s="158"/>
      <c r="F27" s="158"/>
      <c r="G27" s="8"/>
      <c r="H27" s="113">
        <f t="shared" si="0"/>
        <v>0</v>
      </c>
      <c r="I27" s="113">
        <f t="shared" si="0"/>
        <v>0</v>
      </c>
      <c r="J27" s="114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</row>
    <row r="28" spans="1:35">
      <c r="A28" s="11" t="s">
        <v>24</v>
      </c>
      <c r="B28" s="158"/>
      <c r="C28" s="158"/>
      <c r="D28" s="15"/>
      <c r="E28" s="158"/>
      <c r="F28" s="158"/>
      <c r="G28" s="8"/>
      <c r="H28" s="113">
        <f t="shared" si="0"/>
        <v>0</v>
      </c>
      <c r="I28" s="113">
        <f t="shared" si="0"/>
        <v>0</v>
      </c>
      <c r="J28" s="114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</row>
    <row r="29" spans="1:35">
      <c r="A29" s="11" t="s">
        <v>25</v>
      </c>
      <c r="B29" s="158"/>
      <c r="C29" s="158"/>
      <c r="D29" s="15"/>
      <c r="E29" s="158"/>
      <c r="F29" s="158"/>
      <c r="G29" s="8"/>
      <c r="H29" s="113">
        <f t="shared" si="0"/>
        <v>0</v>
      </c>
      <c r="I29" s="113">
        <f t="shared" si="0"/>
        <v>0</v>
      </c>
      <c r="J29" s="114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</row>
    <row r="30" spans="1:35">
      <c r="A30" s="11" t="s">
        <v>26</v>
      </c>
      <c r="B30" s="158"/>
      <c r="C30" s="158"/>
      <c r="D30" s="15"/>
      <c r="E30" s="158"/>
      <c r="F30" s="158"/>
      <c r="G30" s="8"/>
      <c r="H30" s="113">
        <f t="shared" si="0"/>
        <v>0</v>
      </c>
      <c r="I30" s="113">
        <f t="shared" si="0"/>
        <v>0</v>
      </c>
      <c r="J30" s="114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</row>
    <row r="31" spans="1:35">
      <c r="A31" s="11" t="s">
        <v>27</v>
      </c>
      <c r="B31" s="158"/>
      <c r="C31" s="158"/>
      <c r="D31" s="16"/>
      <c r="E31" s="158"/>
      <c r="F31" s="158"/>
      <c r="G31" s="13"/>
      <c r="H31" s="113">
        <f t="shared" si="0"/>
        <v>0</v>
      </c>
      <c r="I31" s="113">
        <f t="shared" si="0"/>
        <v>0</v>
      </c>
      <c r="J31" s="115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</row>
    <row r="32" spans="1:35" ht="16.5" thickBot="1">
      <c r="A32" s="6" t="s">
        <v>28</v>
      </c>
      <c r="B32" s="117">
        <f>SUM(B10:B31)</f>
        <v>0</v>
      </c>
      <c r="C32" s="117">
        <f>SUM(C10:C31)</f>
        <v>0</v>
      </c>
      <c r="D32" s="142">
        <f>SUM(D15:D24)</f>
        <v>0</v>
      </c>
      <c r="E32" s="117">
        <f>SUM(E10:E31)</f>
        <v>0</v>
      </c>
      <c r="F32" s="117">
        <f>SUM(F10:F31)</f>
        <v>0</v>
      </c>
      <c r="G32" s="142">
        <f>SUM(G15:G24)</f>
        <v>0</v>
      </c>
      <c r="H32" s="117">
        <f>SUM(H10:H31)</f>
        <v>0</v>
      </c>
      <c r="I32" s="117">
        <f>SUM(I10:I31)</f>
        <v>0</v>
      </c>
      <c r="J32" s="118">
        <f>SUM(J15:J24)</f>
        <v>0</v>
      </c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</row>
    <row r="33" spans="1:35" ht="16.5" thickBot="1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</row>
    <row r="34" spans="1:35" ht="16.5" thickBot="1">
      <c r="A34" s="174" t="s">
        <v>29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</row>
    <row r="35" spans="1:35" ht="30.75" customHeight="1">
      <c r="A35" s="187" t="s">
        <v>2</v>
      </c>
      <c r="B35" s="190" t="s">
        <v>30</v>
      </c>
      <c r="C35" s="191"/>
      <c r="D35" s="190" t="s">
        <v>31</v>
      </c>
      <c r="E35" s="191"/>
      <c r="F35" s="194" t="s">
        <v>32</v>
      </c>
      <c r="G35" s="195"/>
      <c r="H35" s="195"/>
      <c r="I35" s="195"/>
      <c r="J35" s="195"/>
      <c r="K35" s="196"/>
      <c r="L35" s="194" t="s">
        <v>33</v>
      </c>
      <c r="M35" s="195"/>
      <c r="N35" s="195"/>
      <c r="O35" s="195"/>
      <c r="P35" s="195"/>
      <c r="Q35" s="195"/>
      <c r="R35" s="195"/>
      <c r="S35" s="195"/>
      <c r="T35" s="196"/>
      <c r="U35" s="194" t="s">
        <v>34</v>
      </c>
      <c r="V35" s="195"/>
      <c r="W35" s="195"/>
      <c r="X35" s="199"/>
      <c r="Y35" s="200" t="s">
        <v>177</v>
      </c>
      <c r="Z35" s="201"/>
      <c r="AA35" s="204" t="s">
        <v>273</v>
      </c>
      <c r="AB35" s="205"/>
      <c r="AC35" s="146"/>
      <c r="AD35" s="208" t="s">
        <v>182</v>
      </c>
      <c r="AE35" s="209"/>
      <c r="AF35" s="210"/>
      <c r="AG35" s="146"/>
      <c r="AH35" s="146"/>
      <c r="AI35" s="146"/>
    </row>
    <row r="36" spans="1:35" ht="34.9" customHeight="1">
      <c r="A36" s="188"/>
      <c r="B36" s="192"/>
      <c r="C36" s="193"/>
      <c r="D36" s="192"/>
      <c r="E36" s="193"/>
      <c r="F36" s="211" t="s">
        <v>35</v>
      </c>
      <c r="G36" s="212"/>
      <c r="H36" s="211" t="s">
        <v>36</v>
      </c>
      <c r="I36" s="212"/>
      <c r="J36" s="211" t="s">
        <v>37</v>
      </c>
      <c r="K36" s="212"/>
      <c r="L36" s="197" t="s">
        <v>38</v>
      </c>
      <c r="M36" s="197" t="s">
        <v>39</v>
      </c>
      <c r="N36" s="197" t="s">
        <v>40</v>
      </c>
      <c r="O36" s="197" t="s">
        <v>41</v>
      </c>
      <c r="P36" s="197" t="s">
        <v>42</v>
      </c>
      <c r="Q36" s="197" t="s">
        <v>43</v>
      </c>
      <c r="R36" s="197" t="s">
        <v>44</v>
      </c>
      <c r="S36" s="197" t="s">
        <v>45</v>
      </c>
      <c r="T36" s="197" t="s">
        <v>222</v>
      </c>
      <c r="U36" s="197" t="s">
        <v>46</v>
      </c>
      <c r="V36" s="211" t="s">
        <v>47</v>
      </c>
      <c r="W36" s="213"/>
      <c r="X36" s="214"/>
      <c r="Y36" s="202"/>
      <c r="Z36" s="203"/>
      <c r="AA36" s="206"/>
      <c r="AB36" s="207"/>
      <c r="AC36" s="146"/>
      <c r="AD36" s="41" t="s">
        <v>2</v>
      </c>
      <c r="AE36" s="42" t="s">
        <v>183</v>
      </c>
      <c r="AF36" s="43" t="s">
        <v>184</v>
      </c>
      <c r="AG36" s="146"/>
      <c r="AH36" s="146"/>
      <c r="AI36" s="146"/>
    </row>
    <row r="37" spans="1:35" ht="62.25" customHeight="1">
      <c r="A37" s="189"/>
      <c r="B37" s="17" t="s">
        <v>48</v>
      </c>
      <c r="C37" s="17" t="s">
        <v>49</v>
      </c>
      <c r="D37" s="17" t="s">
        <v>48</v>
      </c>
      <c r="E37" s="17" t="s">
        <v>49</v>
      </c>
      <c r="F37" s="17" t="s">
        <v>48</v>
      </c>
      <c r="G37" s="17" t="s">
        <v>49</v>
      </c>
      <c r="H37" s="17" t="s">
        <v>48</v>
      </c>
      <c r="I37" s="17" t="s">
        <v>49</v>
      </c>
      <c r="J37" s="17" t="s">
        <v>48</v>
      </c>
      <c r="K37" s="17" t="s">
        <v>49</v>
      </c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7" t="s">
        <v>50</v>
      </c>
      <c r="W37" s="17" t="s">
        <v>51</v>
      </c>
      <c r="X37" s="18" t="s">
        <v>52</v>
      </c>
      <c r="Y37" s="44" t="s">
        <v>178</v>
      </c>
      <c r="Z37" s="45" t="s">
        <v>179</v>
      </c>
      <c r="AA37" s="45" t="s">
        <v>180</v>
      </c>
      <c r="AB37" s="46" t="s">
        <v>181</v>
      </c>
      <c r="AC37" s="146"/>
      <c r="AD37" s="41" t="s">
        <v>185</v>
      </c>
      <c r="AE37" s="158"/>
      <c r="AF37" s="158"/>
      <c r="AG37" s="146"/>
      <c r="AH37" s="146"/>
      <c r="AI37" s="146"/>
    </row>
    <row r="38" spans="1:35" ht="16.5" thickBot="1">
      <c r="A38" s="20" t="s">
        <v>5</v>
      </c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46"/>
      <c r="AD38" s="47" t="s">
        <v>6</v>
      </c>
      <c r="AE38" s="158"/>
      <c r="AF38" s="158"/>
      <c r="AG38" s="146"/>
      <c r="AH38" s="146"/>
      <c r="AI38" s="146"/>
    </row>
    <row r="39" spans="1:35" ht="16.5" thickBot="1">
      <c r="A39" s="4" t="s">
        <v>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46"/>
      <c r="AD39" s="146"/>
      <c r="AE39" s="146"/>
      <c r="AF39" s="146"/>
      <c r="AG39" s="146"/>
      <c r="AH39" s="146"/>
      <c r="AI39" s="146"/>
    </row>
    <row r="40" spans="1:35" ht="16.5" thickBot="1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</row>
    <row r="41" spans="1:35" ht="16.5" thickBot="1">
      <c r="A41" s="174" t="s">
        <v>53</v>
      </c>
      <c r="B41" s="175"/>
      <c r="C41" s="175"/>
      <c r="D41" s="175"/>
      <c r="E41" s="17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</row>
    <row r="42" spans="1:35" ht="30.6" customHeight="1">
      <c r="A42" s="3" t="s">
        <v>54</v>
      </c>
      <c r="B42" s="194" t="s">
        <v>55</v>
      </c>
      <c r="C42" s="196"/>
      <c r="D42" s="194" t="s">
        <v>56</v>
      </c>
      <c r="E42" s="196"/>
      <c r="F42" s="194" t="s">
        <v>57</v>
      </c>
      <c r="G42" s="196"/>
      <c r="H42" s="194" t="s">
        <v>58</v>
      </c>
      <c r="I42" s="196"/>
      <c r="J42" s="194" t="s">
        <v>59</v>
      </c>
      <c r="K42" s="196"/>
      <c r="L42" s="194" t="s">
        <v>60</v>
      </c>
      <c r="M42" s="196"/>
      <c r="N42" s="194" t="s">
        <v>61</v>
      </c>
      <c r="O42" s="196"/>
      <c r="P42" s="194" t="s">
        <v>62</v>
      </c>
      <c r="Q42" s="196"/>
      <c r="R42" s="194" t="s">
        <v>63</v>
      </c>
      <c r="S42" s="195"/>
      <c r="T42" s="196"/>
      <c r="U42" s="194" t="s">
        <v>64</v>
      </c>
      <c r="V42" s="196"/>
      <c r="W42" s="194" t="s">
        <v>65</v>
      </c>
      <c r="X42" s="196"/>
      <c r="Y42" s="194" t="s">
        <v>66</v>
      </c>
      <c r="Z42" s="199"/>
      <c r="AA42" s="146"/>
      <c r="AB42" s="169" t="s">
        <v>53</v>
      </c>
      <c r="AC42" s="169"/>
      <c r="AD42" s="146"/>
      <c r="AE42" s="170" t="s">
        <v>280</v>
      </c>
      <c r="AF42" s="170"/>
      <c r="AG42" s="146"/>
      <c r="AH42" s="171" t="s">
        <v>281</v>
      </c>
      <c r="AI42" s="171"/>
    </row>
    <row r="43" spans="1:35" ht="31.5">
      <c r="A43" s="20" t="s">
        <v>2</v>
      </c>
      <c r="B43" s="17" t="s">
        <v>67</v>
      </c>
      <c r="C43" s="17" t="s">
        <v>6</v>
      </c>
      <c r="D43" s="17" t="s">
        <v>67</v>
      </c>
      <c r="E43" s="17" t="s">
        <v>6</v>
      </c>
      <c r="F43" s="17" t="s">
        <v>67</v>
      </c>
      <c r="G43" s="17" t="s">
        <v>6</v>
      </c>
      <c r="H43" s="17" t="s">
        <v>67</v>
      </c>
      <c r="I43" s="17" t="s">
        <v>6</v>
      </c>
      <c r="J43" s="17" t="s">
        <v>67</v>
      </c>
      <c r="K43" s="17" t="s">
        <v>6</v>
      </c>
      <c r="L43" s="17" t="s">
        <v>67</v>
      </c>
      <c r="M43" s="17" t="s">
        <v>6</v>
      </c>
      <c r="N43" s="17" t="s">
        <v>67</v>
      </c>
      <c r="O43" s="17" t="s">
        <v>6</v>
      </c>
      <c r="P43" s="17" t="s">
        <v>67</v>
      </c>
      <c r="Q43" s="17" t="s">
        <v>6</v>
      </c>
      <c r="R43" s="17" t="s">
        <v>67</v>
      </c>
      <c r="S43" s="211" t="s">
        <v>6</v>
      </c>
      <c r="T43" s="212"/>
      <c r="U43" s="17" t="s">
        <v>67</v>
      </c>
      <c r="V43" s="17" t="s">
        <v>6</v>
      </c>
      <c r="W43" s="17" t="s">
        <v>67</v>
      </c>
      <c r="X43" s="17" t="s">
        <v>6</v>
      </c>
      <c r="Y43" s="17" t="s">
        <v>67</v>
      </c>
      <c r="Z43" s="18" t="s">
        <v>6</v>
      </c>
      <c r="AA43" s="146"/>
      <c r="AB43" s="17" t="s">
        <v>67</v>
      </c>
      <c r="AC43" s="17" t="s">
        <v>6</v>
      </c>
      <c r="AD43" s="146"/>
      <c r="AE43" s="17" t="s">
        <v>67</v>
      </c>
      <c r="AF43" s="17" t="s">
        <v>6</v>
      </c>
      <c r="AG43" s="146"/>
      <c r="AH43" s="17" t="s">
        <v>67</v>
      </c>
      <c r="AI43" s="17" t="s">
        <v>6</v>
      </c>
    </row>
    <row r="44" spans="1:35" ht="30" customHeight="1">
      <c r="A44" s="21" t="s">
        <v>68</v>
      </c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220"/>
      <c r="T44" s="221"/>
      <c r="U44" s="160"/>
      <c r="V44" s="160"/>
      <c r="W44" s="160"/>
      <c r="X44" s="160"/>
      <c r="Y44" s="160"/>
      <c r="Z44" s="160"/>
      <c r="AA44" s="21" t="s">
        <v>68</v>
      </c>
      <c r="AB44" s="56">
        <f>U44+W44+Y44+R44+P44+N44+L44+J44+H44+F44+D44+B44</f>
        <v>0</v>
      </c>
      <c r="AC44" s="56">
        <f>V44+X44+Z44+S44+Q44+O44+M44+K44+I44+G44+E44+C44</f>
        <v>0</v>
      </c>
      <c r="AD44" s="146"/>
      <c r="AE44" s="62">
        <f>D38+E38</f>
        <v>0</v>
      </c>
      <c r="AF44" s="62">
        <f>D39+E39</f>
        <v>0</v>
      </c>
      <c r="AG44" s="146"/>
      <c r="AH44" s="62">
        <f>AB44-AE44</f>
        <v>0</v>
      </c>
      <c r="AI44" s="62">
        <f t="shared" ref="AI44:AI47" si="1">AC44-AF44</f>
        <v>0</v>
      </c>
    </row>
    <row r="45" spans="1:35" ht="36" customHeight="1">
      <c r="A45" s="58" t="s">
        <v>69</v>
      </c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222"/>
      <c r="T45" s="223"/>
      <c r="U45" s="161"/>
      <c r="V45" s="161"/>
      <c r="W45" s="161"/>
      <c r="X45" s="161"/>
      <c r="Y45" s="161"/>
      <c r="Z45" s="161"/>
      <c r="AA45" s="127" t="s">
        <v>69</v>
      </c>
      <c r="AB45" s="56">
        <f>U45+W45+Y45+R45+P45+N45+L45+J45+H45+F45+D45+B45</f>
        <v>0</v>
      </c>
      <c r="AC45" s="56">
        <f>V45+X45+Z45+S45+Q45+O45+M45+K45+I45+G45+E45+C45</f>
        <v>0</v>
      </c>
      <c r="AD45" s="146"/>
      <c r="AE45" s="56">
        <f>C52+C53+D52+D53</f>
        <v>0</v>
      </c>
      <c r="AF45" s="56">
        <f>C54+C55+D54+D55</f>
        <v>0</v>
      </c>
      <c r="AG45" s="146"/>
      <c r="AH45" s="62">
        <f t="shared" ref="AH45:AH47" si="2">AB45-AE45</f>
        <v>0</v>
      </c>
      <c r="AI45" s="62">
        <f t="shared" si="1"/>
        <v>0</v>
      </c>
    </row>
    <row r="46" spans="1:35" ht="35.25" customHeight="1">
      <c r="A46" s="59" t="s">
        <v>70</v>
      </c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224"/>
      <c r="T46" s="225"/>
      <c r="U46" s="162"/>
      <c r="V46" s="162"/>
      <c r="W46" s="162"/>
      <c r="X46" s="162"/>
      <c r="Y46" s="162"/>
      <c r="Z46" s="162"/>
      <c r="AA46" s="128" t="s">
        <v>70</v>
      </c>
      <c r="AB46" s="56">
        <f t="shared" ref="AB46:AC47" si="3">U46+W46+Y46+R46+P46+N46+L46+J46+H46+F46+D46+B46</f>
        <v>0</v>
      </c>
      <c r="AC46" s="56">
        <f t="shared" si="3"/>
        <v>0</v>
      </c>
      <c r="AD46" s="146"/>
      <c r="AE46" s="56">
        <f>E52+E53</f>
        <v>0</v>
      </c>
      <c r="AF46" s="56">
        <f>E54+E55</f>
        <v>0</v>
      </c>
      <c r="AG46" s="146"/>
      <c r="AH46" s="62">
        <f t="shared" si="2"/>
        <v>0</v>
      </c>
      <c r="AI46" s="62">
        <f t="shared" si="1"/>
        <v>0</v>
      </c>
    </row>
    <row r="47" spans="1:35" ht="30.75" thickBot="1">
      <c r="A47" s="60" t="s">
        <v>71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226"/>
      <c r="T47" s="227"/>
      <c r="U47" s="163"/>
      <c r="V47" s="163"/>
      <c r="W47" s="163"/>
      <c r="X47" s="163"/>
      <c r="Y47" s="163"/>
      <c r="Z47" s="163"/>
      <c r="AA47" s="129" t="s">
        <v>71</v>
      </c>
      <c r="AB47" s="56">
        <f>U47+W47+Y47+R47+P47+N47+L47+J47+H47+F47+D47+B47</f>
        <v>0</v>
      </c>
      <c r="AC47" s="56">
        <f t="shared" si="3"/>
        <v>0</v>
      </c>
      <c r="AD47" s="146"/>
      <c r="AE47" s="62">
        <f>F52+F53+G52+G53+H52+H53+I52+I53+J52+J53+K52+K53+L52+L53+M52+M53+N52+N53+O52+O53+P52+P53+Q52+Q53+R52+R53+S52+S53+T52+T53+U52+U53+V52+V53+W52+W53+X52+X53</f>
        <v>0</v>
      </c>
      <c r="AF47" s="62">
        <f>Y54+Y55-(C54+C55+D54+D55+E54+E55)</f>
        <v>0</v>
      </c>
      <c r="AG47" s="146"/>
      <c r="AH47" s="62">
        <f t="shared" si="2"/>
        <v>0</v>
      </c>
      <c r="AI47" s="62">
        <f t="shared" si="1"/>
        <v>0</v>
      </c>
    </row>
    <row r="48" spans="1:3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</row>
    <row r="49" spans="1:35" ht="16.5" thickBot="1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</row>
    <row r="50" spans="1:35" ht="16.5" thickBot="1">
      <c r="A50" s="174" t="s">
        <v>72</v>
      </c>
      <c r="B50" s="175"/>
      <c r="C50" s="175"/>
      <c r="D50" s="175"/>
      <c r="E50" s="175"/>
      <c r="F50" s="17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</row>
    <row r="51" spans="1:35" ht="31.5">
      <c r="A51" s="3" t="s">
        <v>2</v>
      </c>
      <c r="B51" s="22" t="s">
        <v>73</v>
      </c>
      <c r="C51" s="22" t="s">
        <v>74</v>
      </c>
      <c r="D51" s="22" t="s">
        <v>75</v>
      </c>
      <c r="E51" s="22" t="s">
        <v>76</v>
      </c>
      <c r="F51" s="22" t="s">
        <v>223</v>
      </c>
      <c r="G51" s="22" t="s">
        <v>224</v>
      </c>
      <c r="H51" s="22" t="s">
        <v>38</v>
      </c>
      <c r="I51" s="22" t="s">
        <v>225</v>
      </c>
      <c r="J51" s="22" t="s">
        <v>226</v>
      </c>
      <c r="K51" s="22" t="s">
        <v>40</v>
      </c>
      <c r="L51" s="22" t="s">
        <v>41</v>
      </c>
      <c r="M51" s="22" t="s">
        <v>42</v>
      </c>
      <c r="N51" s="22" t="s">
        <v>43</v>
      </c>
      <c r="O51" s="22" t="s">
        <v>227</v>
      </c>
      <c r="P51" s="22" t="s">
        <v>45</v>
      </c>
      <c r="Q51" s="22" t="s">
        <v>228</v>
      </c>
      <c r="R51" s="22" t="s">
        <v>77</v>
      </c>
      <c r="S51" s="22" t="s">
        <v>229</v>
      </c>
      <c r="T51" s="22" t="s">
        <v>78</v>
      </c>
      <c r="U51" s="22" t="s">
        <v>79</v>
      </c>
      <c r="V51" s="22" t="s">
        <v>80</v>
      </c>
      <c r="W51" s="22" t="s">
        <v>81</v>
      </c>
      <c r="X51" s="22" t="s">
        <v>270</v>
      </c>
      <c r="Y51" s="23" t="s">
        <v>28</v>
      </c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</row>
    <row r="52" spans="1:35">
      <c r="A52" s="215" t="s">
        <v>5</v>
      </c>
      <c r="B52" s="17" t="s">
        <v>82</v>
      </c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8">
        <f t="shared" ref="Y52:Y57" si="4">SUM(C52:X52)</f>
        <v>0</v>
      </c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</row>
    <row r="53" spans="1:35">
      <c r="A53" s="189"/>
      <c r="B53" s="17" t="s">
        <v>12</v>
      </c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8">
        <f t="shared" si="4"/>
        <v>0</v>
      </c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</row>
    <row r="54" spans="1:35">
      <c r="A54" s="215" t="s">
        <v>6</v>
      </c>
      <c r="B54" s="17" t="s">
        <v>82</v>
      </c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8">
        <f t="shared" si="4"/>
        <v>0</v>
      </c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</row>
    <row r="55" spans="1:35">
      <c r="A55" s="189"/>
      <c r="B55" s="17" t="s">
        <v>12</v>
      </c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8">
        <f t="shared" si="4"/>
        <v>0</v>
      </c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</row>
    <row r="56" spans="1:35">
      <c r="A56" s="215" t="s">
        <v>9</v>
      </c>
      <c r="B56" s="17" t="s">
        <v>82</v>
      </c>
      <c r="C56" s="17">
        <f>C52+C54</f>
        <v>0</v>
      </c>
      <c r="D56" s="17">
        <f t="shared" ref="C56:X57" si="5">D52+D54</f>
        <v>0</v>
      </c>
      <c r="E56" s="17">
        <f t="shared" si="5"/>
        <v>0</v>
      </c>
      <c r="F56" s="17">
        <f t="shared" si="5"/>
        <v>0</v>
      </c>
      <c r="G56" s="17">
        <f t="shared" si="5"/>
        <v>0</v>
      </c>
      <c r="H56" s="17">
        <f t="shared" si="5"/>
        <v>0</v>
      </c>
      <c r="I56" s="17">
        <f t="shared" si="5"/>
        <v>0</v>
      </c>
      <c r="J56" s="17">
        <f t="shared" si="5"/>
        <v>0</v>
      </c>
      <c r="K56" s="17">
        <f t="shared" si="5"/>
        <v>0</v>
      </c>
      <c r="L56" s="17">
        <f t="shared" si="5"/>
        <v>0</v>
      </c>
      <c r="M56" s="17">
        <f t="shared" si="5"/>
        <v>0</v>
      </c>
      <c r="N56" s="17">
        <f t="shared" si="5"/>
        <v>0</v>
      </c>
      <c r="O56" s="17">
        <f t="shared" si="5"/>
        <v>0</v>
      </c>
      <c r="P56" s="17">
        <f t="shared" si="5"/>
        <v>0</v>
      </c>
      <c r="Q56" s="17">
        <f t="shared" si="5"/>
        <v>0</v>
      </c>
      <c r="R56" s="17">
        <f t="shared" si="5"/>
        <v>0</v>
      </c>
      <c r="S56" s="17">
        <f t="shared" si="5"/>
        <v>0</v>
      </c>
      <c r="T56" s="17">
        <f t="shared" si="5"/>
        <v>0</v>
      </c>
      <c r="U56" s="17">
        <f t="shared" si="5"/>
        <v>0</v>
      </c>
      <c r="V56" s="17">
        <f t="shared" si="5"/>
        <v>0</v>
      </c>
      <c r="W56" s="17">
        <f t="shared" si="5"/>
        <v>0</v>
      </c>
      <c r="X56" s="17">
        <f t="shared" si="5"/>
        <v>0</v>
      </c>
      <c r="Y56" s="18">
        <f t="shared" si="4"/>
        <v>0</v>
      </c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</row>
    <row r="57" spans="1:35" ht="16.5" thickBot="1">
      <c r="A57" s="216"/>
      <c r="B57" s="19" t="s">
        <v>12</v>
      </c>
      <c r="C57" s="17">
        <f t="shared" si="5"/>
        <v>0</v>
      </c>
      <c r="D57" s="17">
        <f t="shared" si="5"/>
        <v>0</v>
      </c>
      <c r="E57" s="17">
        <f t="shared" si="5"/>
        <v>0</v>
      </c>
      <c r="F57" s="17">
        <f t="shared" si="5"/>
        <v>0</v>
      </c>
      <c r="G57" s="17">
        <f t="shared" si="5"/>
        <v>0</v>
      </c>
      <c r="H57" s="17">
        <f t="shared" si="5"/>
        <v>0</v>
      </c>
      <c r="I57" s="17">
        <f t="shared" si="5"/>
        <v>0</v>
      </c>
      <c r="J57" s="17">
        <f t="shared" si="5"/>
        <v>0</v>
      </c>
      <c r="K57" s="17">
        <f t="shared" si="5"/>
        <v>0</v>
      </c>
      <c r="L57" s="17">
        <f t="shared" si="5"/>
        <v>0</v>
      </c>
      <c r="M57" s="17">
        <f t="shared" si="5"/>
        <v>0</v>
      </c>
      <c r="N57" s="17">
        <f t="shared" si="5"/>
        <v>0</v>
      </c>
      <c r="O57" s="17">
        <f t="shared" si="5"/>
        <v>0</v>
      </c>
      <c r="P57" s="17">
        <f t="shared" si="5"/>
        <v>0</v>
      </c>
      <c r="Q57" s="17">
        <f t="shared" si="5"/>
        <v>0</v>
      </c>
      <c r="R57" s="17">
        <f t="shared" si="5"/>
        <v>0</v>
      </c>
      <c r="S57" s="17">
        <f t="shared" si="5"/>
        <v>0</v>
      </c>
      <c r="T57" s="17">
        <f t="shared" si="5"/>
        <v>0</v>
      </c>
      <c r="U57" s="17">
        <f t="shared" si="5"/>
        <v>0</v>
      </c>
      <c r="V57" s="17">
        <f t="shared" si="5"/>
        <v>0</v>
      </c>
      <c r="W57" s="17">
        <f t="shared" si="5"/>
        <v>0</v>
      </c>
      <c r="X57" s="17">
        <f t="shared" si="5"/>
        <v>0</v>
      </c>
      <c r="Y57" s="18">
        <f t="shared" si="4"/>
        <v>0</v>
      </c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</row>
    <row r="58" spans="1:35" ht="16.5" thickBot="1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</row>
    <row r="59" spans="1:35" ht="31.5" customHeight="1" thickBot="1">
      <c r="A59" s="217" t="s">
        <v>83</v>
      </c>
      <c r="B59" s="218"/>
      <c r="C59" s="218"/>
      <c r="D59" s="218"/>
      <c r="E59" s="218"/>
      <c r="F59" s="218"/>
      <c r="G59" s="218"/>
      <c r="H59" s="218"/>
      <c r="I59" s="218"/>
      <c r="J59" s="218"/>
      <c r="K59" s="219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</row>
    <row r="60" spans="1:35" ht="105" customHeight="1">
      <c r="A60" s="3" t="s">
        <v>2</v>
      </c>
      <c r="B60" s="22" t="s">
        <v>84</v>
      </c>
      <c r="C60" s="22" t="s">
        <v>85</v>
      </c>
      <c r="D60" s="22" t="s">
        <v>86</v>
      </c>
      <c r="E60" s="105" t="s">
        <v>87</v>
      </c>
      <c r="F60" s="22" t="s">
        <v>88</v>
      </c>
      <c r="G60" s="22" t="s">
        <v>89</v>
      </c>
      <c r="H60" s="22" t="s">
        <v>90</v>
      </c>
      <c r="I60" s="22" t="s">
        <v>91</v>
      </c>
      <c r="J60" s="22" t="s">
        <v>92</v>
      </c>
      <c r="K60" s="23" t="s">
        <v>93</v>
      </c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</row>
    <row r="61" spans="1:35" ht="32.25" customHeight="1">
      <c r="A61" s="215" t="s">
        <v>5</v>
      </c>
      <c r="B61" s="17" t="s">
        <v>74</v>
      </c>
      <c r="C61" s="158"/>
      <c r="D61" s="158"/>
      <c r="E61" s="158"/>
      <c r="F61" s="158"/>
      <c r="G61" s="158"/>
      <c r="H61" s="158"/>
      <c r="I61" s="158"/>
      <c r="J61" s="158"/>
      <c r="K61" s="158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</row>
    <row r="62" spans="1:35" ht="41.25" customHeight="1">
      <c r="A62" s="188"/>
      <c r="B62" s="17" t="s">
        <v>94</v>
      </c>
      <c r="C62" s="158"/>
      <c r="D62" s="158"/>
      <c r="E62" s="158"/>
      <c r="F62" s="164"/>
      <c r="G62" s="164"/>
      <c r="H62" s="158"/>
      <c r="I62" s="164"/>
      <c r="J62" s="158"/>
      <c r="K62" s="158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</row>
    <row r="63" spans="1:35" ht="32.25" customHeight="1">
      <c r="A63" s="189"/>
      <c r="B63" s="17" t="s">
        <v>95</v>
      </c>
      <c r="C63" s="158"/>
      <c r="D63" s="158"/>
      <c r="E63" s="158"/>
      <c r="F63" s="165"/>
      <c r="G63" s="165"/>
      <c r="H63" s="158"/>
      <c r="I63" s="165"/>
      <c r="J63" s="158"/>
      <c r="K63" s="158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</row>
    <row r="64" spans="1:35">
      <c r="A64" s="215" t="s">
        <v>6</v>
      </c>
      <c r="B64" s="17" t="s">
        <v>74</v>
      </c>
      <c r="C64" s="158"/>
      <c r="D64" s="158"/>
      <c r="E64" s="158"/>
      <c r="F64" s="158"/>
      <c r="G64" s="158"/>
      <c r="H64" s="158"/>
      <c r="I64" s="158"/>
      <c r="J64" s="158"/>
      <c r="K64" s="158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</row>
    <row r="65" spans="1:35" ht="42.75" customHeight="1">
      <c r="A65" s="188"/>
      <c r="B65" s="17" t="s">
        <v>94</v>
      </c>
      <c r="C65" s="158"/>
      <c r="D65" s="158"/>
      <c r="E65" s="158"/>
      <c r="F65" s="165"/>
      <c r="G65" s="165"/>
      <c r="H65" s="158"/>
      <c r="I65" s="165"/>
      <c r="J65" s="158"/>
      <c r="K65" s="158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</row>
    <row r="66" spans="1:35" ht="37.9" customHeight="1" thickBot="1">
      <c r="A66" s="216"/>
      <c r="B66" s="19" t="s">
        <v>95</v>
      </c>
      <c r="C66" s="158"/>
      <c r="D66" s="158"/>
      <c r="E66" s="158"/>
      <c r="F66" s="166"/>
      <c r="G66" s="166"/>
      <c r="H66" s="158"/>
      <c r="I66" s="166"/>
      <c r="J66" s="158"/>
      <c r="K66" s="158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</row>
    <row r="67" spans="1:3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</row>
    <row r="68" spans="1:35" ht="16.5" thickBot="1">
      <c r="A68" s="234" t="s">
        <v>96</v>
      </c>
      <c r="B68" s="235"/>
      <c r="C68" s="235"/>
      <c r="D68" s="235"/>
      <c r="E68" s="235"/>
      <c r="F68" s="235"/>
      <c r="G68" s="235"/>
      <c r="H68" s="235"/>
      <c r="I68" s="235"/>
      <c r="J68" s="235"/>
      <c r="K68" s="235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</row>
    <row r="69" spans="1:35" ht="32.25" thickBot="1">
      <c r="A69" s="152" t="s">
        <v>2</v>
      </c>
      <c r="B69" s="153" t="s">
        <v>97</v>
      </c>
      <c r="C69" s="26" t="s">
        <v>38</v>
      </c>
      <c r="D69" s="27" t="s">
        <v>39</v>
      </c>
      <c r="E69" s="27" t="s">
        <v>40</v>
      </c>
      <c r="F69" s="27" t="s">
        <v>41</v>
      </c>
      <c r="G69" s="27" t="s">
        <v>98</v>
      </c>
      <c r="H69" s="27" t="s">
        <v>43</v>
      </c>
      <c r="I69" s="27" t="s">
        <v>44</v>
      </c>
      <c r="J69" s="28" t="s">
        <v>45</v>
      </c>
      <c r="K69" s="28" t="s">
        <v>276</v>
      </c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</row>
    <row r="70" spans="1:35" ht="28.5" customHeight="1">
      <c r="A70" s="236" t="s">
        <v>5</v>
      </c>
      <c r="B70" s="29" t="s">
        <v>99</v>
      </c>
      <c r="C70" s="158"/>
      <c r="D70" s="158"/>
      <c r="E70" s="158"/>
      <c r="F70" s="158"/>
      <c r="G70" s="158"/>
      <c r="H70" s="158"/>
      <c r="I70" s="158"/>
      <c r="J70" s="158"/>
      <c r="K70" s="158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</row>
    <row r="71" spans="1:35" ht="31.5">
      <c r="A71" s="237"/>
      <c r="B71" s="30" t="s">
        <v>100</v>
      </c>
      <c r="C71" s="158"/>
      <c r="D71" s="158"/>
      <c r="E71" s="158"/>
      <c r="F71" s="158"/>
      <c r="G71" s="158"/>
      <c r="H71" s="158"/>
      <c r="I71" s="158"/>
      <c r="J71" s="158"/>
      <c r="K71" s="158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</row>
    <row r="72" spans="1:35" ht="31.5">
      <c r="A72" s="237"/>
      <c r="B72" s="30" t="s">
        <v>101</v>
      </c>
      <c r="C72" s="158"/>
      <c r="D72" s="158"/>
      <c r="E72" s="158"/>
      <c r="F72" s="158"/>
      <c r="G72" s="158"/>
      <c r="H72" s="158"/>
      <c r="I72" s="158"/>
      <c r="J72" s="158"/>
      <c r="K72" s="158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</row>
    <row r="73" spans="1:35" ht="31.5">
      <c r="A73" s="237"/>
      <c r="B73" s="30" t="s">
        <v>102</v>
      </c>
      <c r="C73" s="158"/>
      <c r="D73" s="158"/>
      <c r="E73" s="158"/>
      <c r="F73" s="158"/>
      <c r="G73" s="158"/>
      <c r="H73" s="158"/>
      <c r="I73" s="158"/>
      <c r="J73" s="158"/>
      <c r="K73" s="158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</row>
    <row r="74" spans="1:35" ht="30" customHeight="1" thickBot="1">
      <c r="A74" s="238"/>
      <c r="B74" s="31" t="s">
        <v>93</v>
      </c>
      <c r="C74" s="158"/>
      <c r="D74" s="158"/>
      <c r="E74" s="158"/>
      <c r="F74" s="158"/>
      <c r="G74" s="158"/>
      <c r="H74" s="158"/>
      <c r="I74" s="158"/>
      <c r="J74" s="158"/>
      <c r="K74" s="158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</row>
    <row r="75" spans="1:35" ht="31.5" customHeight="1">
      <c r="A75" s="236" t="s">
        <v>6</v>
      </c>
      <c r="B75" s="32" t="s">
        <v>99</v>
      </c>
      <c r="C75" s="158"/>
      <c r="D75" s="158"/>
      <c r="E75" s="158"/>
      <c r="F75" s="158"/>
      <c r="G75" s="158"/>
      <c r="H75" s="158"/>
      <c r="I75" s="158"/>
      <c r="J75" s="158"/>
      <c r="K75" s="158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</row>
    <row r="76" spans="1:35" ht="31.5">
      <c r="A76" s="237"/>
      <c r="B76" s="30" t="s">
        <v>100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</row>
    <row r="77" spans="1:35" ht="31.5">
      <c r="A77" s="237"/>
      <c r="B77" s="30" t="s">
        <v>101</v>
      </c>
      <c r="C77" s="158"/>
      <c r="D77" s="158"/>
      <c r="E77" s="158"/>
      <c r="F77" s="158"/>
      <c r="G77" s="158"/>
      <c r="H77" s="158"/>
      <c r="I77" s="158"/>
      <c r="J77" s="158"/>
      <c r="K77" s="158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</row>
    <row r="78" spans="1:35" ht="31.5">
      <c r="A78" s="237"/>
      <c r="B78" s="30" t="s">
        <v>102</v>
      </c>
      <c r="C78" s="158"/>
      <c r="D78" s="158"/>
      <c r="E78" s="158"/>
      <c r="F78" s="158"/>
      <c r="G78" s="158"/>
      <c r="H78" s="158"/>
      <c r="I78" s="158"/>
      <c r="J78" s="158"/>
      <c r="K78" s="158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</row>
    <row r="79" spans="1:35" ht="33.75" customHeight="1" thickBot="1">
      <c r="A79" s="238"/>
      <c r="B79" s="31" t="s">
        <v>93</v>
      </c>
      <c r="C79" s="158"/>
      <c r="D79" s="158"/>
      <c r="E79" s="158"/>
      <c r="F79" s="158"/>
      <c r="G79" s="158"/>
      <c r="H79" s="158"/>
      <c r="I79" s="158"/>
      <c r="J79" s="158"/>
      <c r="K79" s="158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</row>
    <row r="80" spans="1:35" ht="16.5" thickBot="1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</row>
    <row r="81" spans="1:35" ht="24.95" customHeight="1">
      <c r="A81" s="239" t="s">
        <v>219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1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</row>
    <row r="82" spans="1:35" ht="24.95" customHeight="1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4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</row>
    <row r="83" spans="1:35" ht="24.95" customHeight="1" thickBot="1">
      <c r="A83" s="245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  <c r="N83" s="247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</row>
    <row r="84" spans="1:35" ht="24.9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</row>
    <row r="85" spans="1:35">
      <c r="A85" s="228" t="s">
        <v>103</v>
      </c>
      <c r="B85" s="229"/>
      <c r="C85" s="229"/>
      <c r="D85" s="229"/>
      <c r="E85" s="230"/>
      <c r="F85" s="145">
        <f>(E38+D38)-SUM(F38:K38)</f>
        <v>0</v>
      </c>
      <c r="G85" s="146"/>
      <c r="H85" s="231" t="s">
        <v>104</v>
      </c>
      <c r="I85" s="232"/>
      <c r="J85" s="232"/>
      <c r="K85" s="232"/>
      <c r="L85" s="233"/>
      <c r="M85" s="145">
        <f>(C52+C53)-SUM(C61:K61)</f>
        <v>0</v>
      </c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</row>
    <row r="86" spans="1:35">
      <c r="A86" s="228" t="s">
        <v>105</v>
      </c>
      <c r="B86" s="229"/>
      <c r="C86" s="229"/>
      <c r="D86" s="229"/>
      <c r="E86" s="230"/>
      <c r="F86" s="145">
        <f>(E39+D39)-SUM(F39:K39)</f>
        <v>0</v>
      </c>
      <c r="G86" s="146"/>
      <c r="H86" s="231" t="s">
        <v>106</v>
      </c>
      <c r="I86" s="232"/>
      <c r="J86" s="232"/>
      <c r="K86" s="232"/>
      <c r="L86" s="233"/>
      <c r="M86" s="145">
        <f>(C54+C55)-SUM(C64:K64)</f>
        <v>0</v>
      </c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</row>
    <row r="87" spans="1:35">
      <c r="A87" s="228" t="s">
        <v>107</v>
      </c>
      <c r="B87" s="229"/>
      <c r="C87" s="229"/>
      <c r="D87" s="229"/>
      <c r="E87" s="230"/>
      <c r="F87" s="145">
        <f>(E38+D38)-SUM(L38:T38)</f>
        <v>0</v>
      </c>
      <c r="G87" s="146"/>
      <c r="H87" s="231" t="s">
        <v>108</v>
      </c>
      <c r="I87" s="232"/>
      <c r="J87" s="232"/>
      <c r="K87" s="232"/>
      <c r="L87" s="233"/>
      <c r="M87" s="145">
        <f>(D52+D53)-SUM(C62:K62)</f>
        <v>0</v>
      </c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</row>
    <row r="88" spans="1:35">
      <c r="A88" s="228" t="s">
        <v>109</v>
      </c>
      <c r="B88" s="229"/>
      <c r="C88" s="229"/>
      <c r="D88" s="229"/>
      <c r="E88" s="230"/>
      <c r="F88" s="145">
        <f>(E39+D39)-SUM(L39:T39)</f>
        <v>0</v>
      </c>
      <c r="G88" s="146"/>
      <c r="H88" s="231" t="s">
        <v>110</v>
      </c>
      <c r="I88" s="232"/>
      <c r="J88" s="232"/>
      <c r="K88" s="232"/>
      <c r="L88" s="233"/>
      <c r="M88" s="145">
        <f>(D54+D55)-SUM(C65:K65)</f>
        <v>0</v>
      </c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</row>
    <row r="89" spans="1:35">
      <c r="A89" s="228" t="s">
        <v>111</v>
      </c>
      <c r="B89" s="229"/>
      <c r="C89" s="229"/>
      <c r="D89" s="229"/>
      <c r="E89" s="230"/>
      <c r="F89" s="145">
        <f>(E38+D38)-(B44+D44+F44+H44+J44+L44+N44+P44+R44+U44+W44+Y44)</f>
        <v>0</v>
      </c>
      <c r="G89" s="146"/>
      <c r="H89" s="231" t="s">
        <v>112</v>
      </c>
      <c r="I89" s="232"/>
      <c r="J89" s="232"/>
      <c r="K89" s="232"/>
      <c r="L89" s="233"/>
      <c r="M89" s="145">
        <f>(E52+E53)-SUM(C63:K63)</f>
        <v>0</v>
      </c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</row>
    <row r="90" spans="1:35">
      <c r="A90" s="228" t="s">
        <v>113</v>
      </c>
      <c r="B90" s="229"/>
      <c r="C90" s="229"/>
      <c r="D90" s="229"/>
      <c r="E90" s="230"/>
      <c r="F90" s="145">
        <f>(E39+D39)-(C44+E44+G44+I44+K44+M44+O44+Q44+S44+V44+X44+Z44)</f>
        <v>0</v>
      </c>
      <c r="G90" s="146"/>
      <c r="H90" s="231" t="s">
        <v>114</v>
      </c>
      <c r="I90" s="232"/>
      <c r="J90" s="232"/>
      <c r="K90" s="232"/>
      <c r="L90" s="233"/>
      <c r="M90" s="145">
        <f>(E54+E55)-SUM(C66:K66)</f>
        <v>0</v>
      </c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</row>
    <row r="91" spans="1:35">
      <c r="A91" s="228" t="s">
        <v>115</v>
      </c>
      <c r="B91" s="229"/>
      <c r="C91" s="229"/>
      <c r="D91" s="229"/>
      <c r="E91" s="230"/>
      <c r="F91" s="145">
        <f>SUM(C52:D53)-(B45+D45+F45+H45+J45+L45+N45+P45+R45+U45+W45+Y45)</f>
        <v>0</v>
      </c>
      <c r="G91" s="146"/>
      <c r="H91" s="231" t="s">
        <v>171</v>
      </c>
      <c r="I91" s="232"/>
      <c r="J91" s="232"/>
      <c r="K91" s="232"/>
      <c r="L91" s="233"/>
      <c r="M91" s="145" t="str">
        <f>IF(D38=(F38+H38+J38),"درست","غلط")</f>
        <v>درست</v>
      </c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</row>
    <row r="92" spans="1:35">
      <c r="A92" s="228" t="s">
        <v>116</v>
      </c>
      <c r="B92" s="229"/>
      <c r="C92" s="229"/>
      <c r="D92" s="229"/>
      <c r="E92" s="230"/>
      <c r="F92" s="145">
        <f>SUM(C54:D55)-(C45+E45+G45+I45+K45+M45+O45+Q45+S45+V45+X45+Z45)</f>
        <v>0</v>
      </c>
      <c r="G92" s="146"/>
      <c r="H92" s="231" t="s">
        <v>172</v>
      </c>
      <c r="I92" s="232"/>
      <c r="J92" s="232"/>
      <c r="K92" s="232"/>
      <c r="L92" s="233"/>
      <c r="M92" s="145" t="str">
        <f>IF(D39=(F39+H39+J39),"درست","غلط")</f>
        <v>درست</v>
      </c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</row>
    <row r="93" spans="1:35">
      <c r="A93" s="228" t="s">
        <v>117</v>
      </c>
      <c r="B93" s="229"/>
      <c r="C93" s="229"/>
      <c r="D93" s="229"/>
      <c r="E93" s="230"/>
      <c r="F93" s="145">
        <f>(E52+E53)-(B46+D46+F46+H46+J46+L46+N46+P46+R46+U46+W46+Y46)</f>
        <v>0</v>
      </c>
      <c r="G93" s="146"/>
      <c r="H93" s="231" t="s">
        <v>173</v>
      </c>
      <c r="I93" s="232"/>
      <c r="J93" s="232"/>
      <c r="K93" s="232"/>
      <c r="L93" s="233"/>
      <c r="M93" s="145" t="str">
        <f>IF(E38=(G38+I38+K38),"درست","غلط")</f>
        <v>درست</v>
      </c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</row>
    <row r="94" spans="1:35">
      <c r="A94" s="228" t="s">
        <v>118</v>
      </c>
      <c r="B94" s="229"/>
      <c r="C94" s="229"/>
      <c r="D94" s="229"/>
      <c r="E94" s="230"/>
      <c r="F94" s="145">
        <f>(E55+E54)-(C46+E46+G46+I46+K46+M46+O46+Q46+S46+V46+X46+Z46)</f>
        <v>0</v>
      </c>
      <c r="G94" s="146"/>
      <c r="H94" s="231" t="s">
        <v>174</v>
      </c>
      <c r="I94" s="232"/>
      <c r="J94" s="232"/>
      <c r="K94" s="232"/>
      <c r="L94" s="233"/>
      <c r="M94" s="145" t="str">
        <f>IF(E39=(G39+I39+K39),"درست","غلط")</f>
        <v>درست</v>
      </c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</row>
    <row r="95" spans="1:35">
      <c r="A95" s="228" t="s">
        <v>119</v>
      </c>
      <c r="B95" s="229"/>
      <c r="C95" s="229"/>
      <c r="D95" s="229"/>
      <c r="E95" s="230"/>
      <c r="F95" s="145">
        <f>SUM(F52:X53)-(B47+D47+F47+H47+J47+L47+N47+P47+R47+U47+W47+Y47)</f>
        <v>0</v>
      </c>
      <c r="G95" s="146"/>
      <c r="H95" s="231" t="s">
        <v>175</v>
      </c>
      <c r="I95" s="232"/>
      <c r="J95" s="232"/>
      <c r="K95" s="232"/>
      <c r="L95" s="233"/>
      <c r="M95" s="145">
        <f>(U38+V38+W38+X38+X39+W39+V39+U39)-((D38+E38+E39+D39)+((B38+C38+C39+B39)-N102))</f>
        <v>0</v>
      </c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</row>
    <row r="96" spans="1:35">
      <c r="A96" s="228" t="s">
        <v>120</v>
      </c>
      <c r="B96" s="229"/>
      <c r="C96" s="229"/>
      <c r="D96" s="229"/>
      <c r="E96" s="230"/>
      <c r="F96" s="145">
        <f>SUM(F54:X55)-(C47+E47+G47+I47+K47+M47+O47+Q47+S47+V47+X47+Z47)</f>
        <v>0</v>
      </c>
      <c r="G96" s="146"/>
      <c r="H96" s="231" t="s">
        <v>272</v>
      </c>
      <c r="I96" s="232"/>
      <c r="J96" s="232"/>
      <c r="K96" s="232"/>
      <c r="L96" s="233"/>
      <c r="M96" s="145">
        <f>(Y38+Z38+Y39+Z39)- (U38+V38+W38+X38+U39+V39+W39+X39)</f>
        <v>0</v>
      </c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</row>
    <row r="97" spans="1:35">
      <c r="A97" s="146"/>
      <c r="B97" s="146"/>
      <c r="C97" s="146"/>
      <c r="D97" s="146"/>
      <c r="E97" s="146"/>
      <c r="F97" s="146"/>
      <c r="G97" s="146"/>
      <c r="H97" s="231" t="s">
        <v>266</v>
      </c>
      <c r="I97" s="232"/>
      <c r="J97" s="232"/>
      <c r="K97" s="232"/>
      <c r="L97" s="233"/>
      <c r="M97" s="145">
        <f>(Y38+Z38+Y39+Z39)-((D38+E38+E39+D39)+((B38+C38+C39+B39)-N102))</f>
        <v>0</v>
      </c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</row>
    <row r="98" spans="1:3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</row>
    <row r="99" spans="1:3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</row>
    <row r="100" spans="1:3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</row>
    <row r="101" spans="1:3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</row>
    <row r="102" spans="1:35">
      <c r="A102" s="248" t="s">
        <v>121</v>
      </c>
      <c r="B102" s="248"/>
      <c r="C102" s="248"/>
      <c r="D102" s="248"/>
      <c r="E102" s="248"/>
      <c r="F102" s="248"/>
      <c r="G102" s="140">
        <f>H32+I32</f>
        <v>0</v>
      </c>
      <c r="H102" s="249" t="s">
        <v>122</v>
      </c>
      <c r="I102" s="250"/>
      <c r="J102" s="250"/>
      <c r="K102" s="250"/>
      <c r="L102" s="250"/>
      <c r="M102" s="251"/>
      <c r="N102" s="33">
        <f>SUM(B38:E39)-SUM(U38:X39)</f>
        <v>0</v>
      </c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</row>
    <row r="103" spans="1:35">
      <c r="A103" s="252" t="s">
        <v>123</v>
      </c>
      <c r="B103" s="252"/>
      <c r="C103" s="252"/>
      <c r="D103" s="252"/>
      <c r="E103" s="252"/>
      <c r="F103" s="252"/>
      <c r="G103" s="132">
        <f>B4+B5</f>
        <v>0</v>
      </c>
      <c r="H103" s="249" t="s">
        <v>124</v>
      </c>
      <c r="I103" s="250"/>
      <c r="J103" s="250"/>
      <c r="K103" s="250"/>
      <c r="L103" s="250"/>
      <c r="M103" s="251"/>
      <c r="N103" s="34" t="e">
        <f>(SUM(B38:E39)-SUM(U38:X39))*100/SUM(U38:X39)</f>
        <v>#DIV/0!</v>
      </c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</row>
    <row r="104" spans="1:35">
      <c r="A104" s="252" t="s">
        <v>125</v>
      </c>
      <c r="B104" s="252"/>
      <c r="C104" s="252"/>
      <c r="D104" s="252"/>
      <c r="E104" s="252"/>
      <c r="F104" s="252"/>
      <c r="G104" s="131" t="e">
        <f>G102/G103</f>
        <v>#DIV/0!</v>
      </c>
      <c r="H104" s="253" t="s">
        <v>126</v>
      </c>
      <c r="I104" s="253"/>
      <c r="J104" s="253"/>
      <c r="K104" s="253"/>
      <c r="L104" s="253"/>
      <c r="M104" s="253"/>
      <c r="N104" s="34" t="e">
        <f>SUM(B38:C39)/SUM(B38:E39)%</f>
        <v>#DIV/0!</v>
      </c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</row>
    <row r="105" spans="1:35">
      <c r="A105" s="252" t="s">
        <v>127</v>
      </c>
      <c r="B105" s="252"/>
      <c r="C105" s="252"/>
      <c r="D105" s="252"/>
      <c r="E105" s="252"/>
      <c r="F105" s="252"/>
      <c r="G105" s="131" t="e">
        <f>(I11+H11+H10+I10)*100/G102</f>
        <v>#DIV/0!</v>
      </c>
      <c r="H105" s="249" t="s">
        <v>128</v>
      </c>
      <c r="I105" s="250"/>
      <c r="J105" s="250"/>
      <c r="K105" s="250"/>
      <c r="L105" s="250"/>
      <c r="M105" s="251"/>
      <c r="N105" s="35" t="e">
        <f>SUM(H38:I39)/SUM(F38:I39)%</f>
        <v>#DIV/0!</v>
      </c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</row>
    <row r="106" spans="1:35">
      <c r="A106" s="252" t="s">
        <v>129</v>
      </c>
      <c r="B106" s="252"/>
      <c r="C106" s="252"/>
      <c r="D106" s="252"/>
      <c r="E106" s="252"/>
      <c r="F106" s="252"/>
      <c r="G106" s="131" t="e">
        <f>(SUM(H10:J12))*100/G102</f>
        <v>#DIV/0!</v>
      </c>
      <c r="H106" s="253" t="s">
        <v>130</v>
      </c>
      <c r="I106" s="253"/>
      <c r="J106" s="253"/>
      <c r="K106" s="253"/>
      <c r="L106" s="253"/>
      <c r="M106" s="253"/>
      <c r="N106" s="35" t="e">
        <f>SUM(F38:G39)/SUM(F38:I39)%</f>
        <v>#DIV/0!</v>
      </c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</row>
    <row r="107" spans="1:35">
      <c r="A107" s="252" t="s">
        <v>131</v>
      </c>
      <c r="B107" s="252"/>
      <c r="C107" s="252"/>
      <c r="D107" s="252"/>
      <c r="E107" s="252"/>
      <c r="F107" s="252"/>
      <c r="G107" s="131" t="e">
        <f>(H10+I10+H11+I11+H12+I12+H13+I13+H14+I14+H15+I15)*100/G102</f>
        <v>#DIV/0!</v>
      </c>
      <c r="H107" s="253" t="s">
        <v>132</v>
      </c>
      <c r="I107" s="253"/>
      <c r="J107" s="253"/>
      <c r="K107" s="253"/>
      <c r="L107" s="253"/>
      <c r="M107" s="253"/>
      <c r="N107" s="34" t="e">
        <f>SUM(F38:I39)/SUM(D38:E39)%</f>
        <v>#DIV/0!</v>
      </c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</row>
    <row r="108" spans="1:35">
      <c r="A108" s="252" t="s">
        <v>133</v>
      </c>
      <c r="B108" s="252"/>
      <c r="C108" s="252"/>
      <c r="D108" s="252"/>
      <c r="E108" s="252"/>
      <c r="F108" s="252"/>
      <c r="G108" s="131" t="e">
        <f>(H16+H17+H18+H19+H20+H21+H22+H23+H24+H25+H26+I26+I25+I24+I23+I22+I21+I20+I19+I18+I17+I16)*100/G102</f>
        <v>#DIV/0!</v>
      </c>
      <c r="H108" s="253" t="s">
        <v>134</v>
      </c>
      <c r="I108" s="253"/>
      <c r="J108" s="253"/>
      <c r="K108" s="253"/>
      <c r="L108" s="253"/>
      <c r="M108" s="253"/>
      <c r="N108" s="34" t="e">
        <f>SUM(U38:U39)*100/SUM(U38:X39)</f>
        <v>#DIV/0!</v>
      </c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</row>
    <row r="109" spans="1:35">
      <c r="A109" s="252" t="s">
        <v>135</v>
      </c>
      <c r="B109" s="252"/>
      <c r="C109" s="252"/>
      <c r="D109" s="252"/>
      <c r="E109" s="252"/>
      <c r="F109" s="252"/>
      <c r="G109" s="131" t="e">
        <f>SUM(H27:I31)*100/G102</f>
        <v>#DIV/0!</v>
      </c>
      <c r="H109" s="253" t="s">
        <v>136</v>
      </c>
      <c r="I109" s="253"/>
      <c r="J109" s="253"/>
      <c r="K109" s="253"/>
      <c r="L109" s="253"/>
      <c r="M109" s="253"/>
      <c r="N109" s="34" t="e">
        <f>SUM(X38:X39)*100/SUM(U38:X39)</f>
        <v>#DIV/0!</v>
      </c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</row>
    <row r="110" spans="1:35" ht="16.5" thickBot="1">
      <c r="A110" s="252" t="s">
        <v>137</v>
      </c>
      <c r="B110" s="252"/>
      <c r="C110" s="252"/>
      <c r="D110" s="252"/>
      <c r="E110" s="252"/>
      <c r="F110" s="252"/>
      <c r="G110" s="131" t="e">
        <f>(G109+G107)*100/G108</f>
        <v>#DIV/0!</v>
      </c>
      <c r="H110" s="258" t="s">
        <v>138</v>
      </c>
      <c r="I110" s="258"/>
      <c r="J110" s="258"/>
      <c r="K110" s="258"/>
      <c r="L110" s="258"/>
      <c r="M110" s="258"/>
      <c r="N110" s="36" t="e">
        <f>(C4+C5)*100/(B4+B5)</f>
        <v>#DIV/0!</v>
      </c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</row>
    <row r="111" spans="1:35">
      <c r="A111" s="252" t="s">
        <v>139</v>
      </c>
      <c r="B111" s="252"/>
      <c r="C111" s="252"/>
      <c r="D111" s="252"/>
      <c r="E111" s="252"/>
      <c r="F111" s="252"/>
      <c r="G111" s="131" t="e">
        <f t="shared" ref="G111:G120" si="6">J15*100/I15</f>
        <v>#DIV/0!</v>
      </c>
      <c r="H111" s="254" t="s">
        <v>140</v>
      </c>
      <c r="I111" s="255"/>
      <c r="J111" s="255"/>
      <c r="K111" s="255"/>
      <c r="L111" s="255"/>
      <c r="M111" s="255"/>
      <c r="N111" s="279" t="s">
        <v>204</v>
      </c>
      <c r="O111" s="172" t="s">
        <v>11</v>
      </c>
      <c r="P111" s="172" t="s">
        <v>12</v>
      </c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</row>
    <row r="112" spans="1:35">
      <c r="A112" s="252" t="s">
        <v>267</v>
      </c>
      <c r="B112" s="252"/>
      <c r="C112" s="252"/>
      <c r="D112" s="252"/>
      <c r="E112" s="252"/>
      <c r="F112" s="252"/>
      <c r="G112" s="131" t="e">
        <f t="shared" si="6"/>
        <v>#DIV/0!</v>
      </c>
      <c r="H112" s="256"/>
      <c r="I112" s="257"/>
      <c r="J112" s="257"/>
      <c r="K112" s="257"/>
      <c r="L112" s="257"/>
      <c r="M112" s="257"/>
      <c r="N112" s="280"/>
      <c r="O112" s="173"/>
      <c r="P112" s="173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</row>
    <row r="113" spans="1:35">
      <c r="A113" s="252" t="s">
        <v>268</v>
      </c>
      <c r="B113" s="252"/>
      <c r="C113" s="252"/>
      <c r="D113" s="252"/>
      <c r="E113" s="252"/>
      <c r="F113" s="252"/>
      <c r="G113" s="131" t="e">
        <f t="shared" si="6"/>
        <v>#DIV/0!</v>
      </c>
      <c r="H113" s="259" t="s">
        <v>141</v>
      </c>
      <c r="I113" s="259"/>
      <c r="J113" s="259"/>
      <c r="K113" s="259"/>
      <c r="L113" s="259"/>
      <c r="M113" s="259"/>
      <c r="N113" s="133" t="e">
        <f>SUM(Y56:Y57)/SUM(H32:I32)*1000</f>
        <v>#DIV/0!</v>
      </c>
      <c r="O113" s="131" t="e">
        <f>(Y56/H32)*1000</f>
        <v>#DIV/0!</v>
      </c>
      <c r="P113" s="131" t="e">
        <f>Y57/I32*1000</f>
        <v>#DIV/0!</v>
      </c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</row>
    <row r="114" spans="1:35">
      <c r="A114" s="252" t="s">
        <v>142</v>
      </c>
      <c r="B114" s="252"/>
      <c r="C114" s="252"/>
      <c r="D114" s="252"/>
      <c r="E114" s="252"/>
      <c r="F114" s="252"/>
      <c r="G114" s="131" t="e">
        <f t="shared" si="6"/>
        <v>#DIV/0!</v>
      </c>
      <c r="H114" s="252" t="s">
        <v>143</v>
      </c>
      <c r="I114" s="252"/>
      <c r="J114" s="252"/>
      <c r="K114" s="252"/>
      <c r="L114" s="252"/>
      <c r="M114" s="252"/>
      <c r="N114" s="134" t="e">
        <f>(C56+C57)*1000/SUM(D38:E39)</f>
        <v>#DIV/0!</v>
      </c>
      <c r="O114" s="131" t="e">
        <f>C56/SUM(D38:D39)*1000</f>
        <v>#DIV/0!</v>
      </c>
      <c r="P114" s="131" t="e">
        <f>C57/SUM(E38:E39)*1000</f>
        <v>#DIV/0!</v>
      </c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</row>
    <row r="115" spans="1:35">
      <c r="A115" s="252" t="s">
        <v>144</v>
      </c>
      <c r="B115" s="252"/>
      <c r="C115" s="252"/>
      <c r="D115" s="252"/>
      <c r="E115" s="252"/>
      <c r="F115" s="252"/>
      <c r="G115" s="131" t="e">
        <f t="shared" si="6"/>
        <v>#DIV/0!</v>
      </c>
      <c r="H115" s="252" t="s">
        <v>145</v>
      </c>
      <c r="I115" s="252"/>
      <c r="J115" s="252"/>
      <c r="K115" s="252"/>
      <c r="L115" s="252"/>
      <c r="M115" s="252"/>
      <c r="N115" s="134" t="e">
        <f>SUM(C56:D57)*1000/SUM(D38:E39)</f>
        <v>#DIV/0!</v>
      </c>
      <c r="O115" s="131" t="e">
        <f>SUM(C56:D56)/SUM(D38:D39)*1000</f>
        <v>#DIV/0!</v>
      </c>
      <c r="P115" s="131" t="e">
        <f>SUM(C57:D57)/SUM(E38:E39)*1000</f>
        <v>#DIV/0!</v>
      </c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</row>
    <row r="116" spans="1:35">
      <c r="A116" s="252" t="s">
        <v>146</v>
      </c>
      <c r="B116" s="252"/>
      <c r="C116" s="252"/>
      <c r="D116" s="252"/>
      <c r="E116" s="252"/>
      <c r="F116" s="252"/>
      <c r="G116" s="131" t="e">
        <f t="shared" si="6"/>
        <v>#DIV/0!</v>
      </c>
      <c r="H116" s="252" t="s">
        <v>147</v>
      </c>
      <c r="I116" s="252"/>
      <c r="J116" s="252"/>
      <c r="K116" s="252"/>
      <c r="L116" s="252"/>
      <c r="M116" s="252"/>
      <c r="N116" s="134" t="e">
        <f>SUM(C56:E57)*1000/SUM(D38:E39)</f>
        <v>#DIV/0!</v>
      </c>
      <c r="O116" s="131" t="e">
        <f>SUM(C56:E56)/SUM(D38:D39)*1000</f>
        <v>#DIV/0!</v>
      </c>
      <c r="P116" s="131" t="e">
        <f>SUM(C57:E57)/SUM(E38:E39)*1000</f>
        <v>#DIV/0!</v>
      </c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</row>
    <row r="117" spans="1:35">
      <c r="A117" s="252" t="s">
        <v>148</v>
      </c>
      <c r="B117" s="252"/>
      <c r="C117" s="252"/>
      <c r="D117" s="252"/>
      <c r="E117" s="252"/>
      <c r="F117" s="252"/>
      <c r="G117" s="131" t="e">
        <f t="shared" si="6"/>
        <v>#DIV/0!</v>
      </c>
      <c r="H117" s="252" t="s">
        <v>149</v>
      </c>
      <c r="I117" s="252"/>
      <c r="J117" s="252"/>
      <c r="K117" s="252"/>
      <c r="L117" s="252"/>
      <c r="M117" s="252"/>
      <c r="N117" s="134" t="e">
        <f>SUM(C56:E57)*1000/SUM(H10:I12)</f>
        <v>#DIV/0!</v>
      </c>
      <c r="O117" s="131" t="e">
        <f>SUM(C56:E56)/SUM(H10:H12)*1000</f>
        <v>#DIV/0!</v>
      </c>
      <c r="P117" s="131" t="e">
        <f>SUM(C57:E57)/SUM(I10:I12)*1000</f>
        <v>#DIV/0!</v>
      </c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</row>
    <row r="118" spans="1:35" ht="16.5" thickBot="1">
      <c r="A118" s="252" t="s">
        <v>150</v>
      </c>
      <c r="B118" s="252"/>
      <c r="C118" s="252"/>
      <c r="D118" s="252"/>
      <c r="E118" s="252"/>
      <c r="F118" s="252"/>
      <c r="G118" s="131" t="e">
        <f t="shared" si="6"/>
        <v>#DIV/0!</v>
      </c>
      <c r="H118" s="262" t="s">
        <v>151</v>
      </c>
      <c r="I118" s="262"/>
      <c r="J118" s="262"/>
      <c r="K118" s="262"/>
      <c r="L118" s="262"/>
      <c r="M118" s="262"/>
      <c r="N118" s="37" t="e">
        <f>SUM(C70:K79)*100000/SUM(D38:E39)</f>
        <v>#DIV/0!</v>
      </c>
      <c r="O118" s="50"/>
      <c r="P118" s="50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</row>
    <row r="119" spans="1:35">
      <c r="A119" s="252" t="s">
        <v>152</v>
      </c>
      <c r="B119" s="252"/>
      <c r="C119" s="252"/>
      <c r="D119" s="252"/>
      <c r="E119" s="252"/>
      <c r="F119" s="252"/>
      <c r="G119" s="131" t="e">
        <f t="shared" si="6"/>
        <v>#DIV/0!</v>
      </c>
      <c r="H119" s="260" t="s">
        <v>153</v>
      </c>
      <c r="I119" s="260"/>
      <c r="J119" s="260"/>
      <c r="K119" s="260"/>
      <c r="L119" s="260"/>
      <c r="M119" s="260"/>
      <c r="N119" s="260"/>
      <c r="O119" s="260"/>
      <c r="P119" s="260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</row>
    <row r="120" spans="1:35">
      <c r="A120" s="252" t="s">
        <v>285</v>
      </c>
      <c r="B120" s="252"/>
      <c r="C120" s="252"/>
      <c r="D120" s="252"/>
      <c r="E120" s="252"/>
      <c r="F120" s="252"/>
      <c r="G120" s="131" t="e">
        <f t="shared" si="6"/>
        <v>#DIV/0!</v>
      </c>
      <c r="H120" s="261"/>
      <c r="I120" s="261"/>
      <c r="J120" s="261"/>
      <c r="K120" s="261"/>
      <c r="L120" s="261"/>
      <c r="M120" s="261"/>
      <c r="N120" s="261"/>
      <c r="O120" s="261"/>
      <c r="P120" s="261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</row>
    <row r="121" spans="1:35">
      <c r="A121" s="252" t="s">
        <v>278</v>
      </c>
      <c r="B121" s="252"/>
      <c r="C121" s="252"/>
      <c r="D121" s="252"/>
      <c r="E121" s="252"/>
      <c r="F121" s="252"/>
      <c r="G121" s="131" t="e">
        <f>SUM(J15:J24)*100/SUM(I15:I24)</f>
        <v>#DIV/0!</v>
      </c>
      <c r="H121" s="259" t="s">
        <v>85</v>
      </c>
      <c r="I121" s="259"/>
      <c r="J121" s="259"/>
      <c r="K121" s="259"/>
      <c r="L121" s="259"/>
      <c r="M121" s="259"/>
      <c r="N121" s="133" t="e">
        <f>SUM(C$61:C$66)*1000/SUM($H$10:$I$12)</f>
        <v>#DIV/0!</v>
      </c>
      <c r="O121" s="51"/>
      <c r="P121" s="51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</row>
    <row r="122" spans="1:35">
      <c r="A122" s="252" t="s">
        <v>277</v>
      </c>
      <c r="B122" s="252"/>
      <c r="C122" s="252"/>
      <c r="D122" s="252"/>
      <c r="E122" s="252"/>
      <c r="F122" s="252"/>
      <c r="G122" s="131" t="e">
        <f>SUM(J16:J24)*100/SUM(I16:I24)</f>
        <v>#DIV/0!</v>
      </c>
      <c r="H122" s="252" t="s">
        <v>86</v>
      </c>
      <c r="I122" s="252"/>
      <c r="J122" s="252"/>
      <c r="K122" s="252"/>
      <c r="L122" s="252"/>
      <c r="M122" s="252"/>
      <c r="N122" s="133" t="e">
        <f>SUM(D$61:D$66)*1000/SUM($H$10:$I$12)</f>
        <v>#DIV/0!</v>
      </c>
      <c r="O122" s="48"/>
      <c r="P122" s="48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</row>
    <row r="123" spans="1:35">
      <c r="A123" s="252" t="s">
        <v>154</v>
      </c>
      <c r="B123" s="252"/>
      <c r="C123" s="252"/>
      <c r="D123" s="252"/>
      <c r="E123" s="252"/>
      <c r="F123" s="252"/>
      <c r="G123" s="131" t="e">
        <f>SUM(D38:E39)/SUM(H32:I32)*1000</f>
        <v>#DIV/0!</v>
      </c>
      <c r="H123" s="252" t="s">
        <v>155</v>
      </c>
      <c r="I123" s="252"/>
      <c r="J123" s="252"/>
      <c r="K123" s="252"/>
      <c r="L123" s="252"/>
      <c r="M123" s="252"/>
      <c r="N123" s="133" t="e">
        <f>SUM(E$61:E$66)*1000/SUM($H$10:$I$12)</f>
        <v>#DIV/0!</v>
      </c>
      <c r="O123" s="48"/>
      <c r="P123" s="48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</row>
    <row r="124" spans="1:35">
      <c r="A124" s="266" t="s">
        <v>156</v>
      </c>
      <c r="B124" s="266"/>
      <c r="C124" s="266"/>
      <c r="D124" s="266"/>
      <c r="E124" s="266"/>
      <c r="F124" s="266"/>
      <c r="G124" s="147" t="e">
        <f>(D38+E38+E39+D39)*1000/SUM(I15:I24)</f>
        <v>#DIV/0!</v>
      </c>
      <c r="H124" s="252" t="s">
        <v>157</v>
      </c>
      <c r="I124" s="252"/>
      <c r="J124" s="252"/>
      <c r="K124" s="252"/>
      <c r="L124" s="252"/>
      <c r="M124" s="252"/>
      <c r="N124" s="133" t="e">
        <f>SUM(F$61:F$66)*1000/SUM($H$10:$I$12)</f>
        <v>#DIV/0!</v>
      </c>
      <c r="O124" s="48"/>
      <c r="P124" s="48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</row>
    <row r="125" spans="1:35">
      <c r="A125" s="252" t="s">
        <v>158</v>
      </c>
      <c r="B125" s="252"/>
      <c r="C125" s="252"/>
      <c r="D125" s="252"/>
      <c r="E125" s="252"/>
      <c r="F125" s="252"/>
      <c r="G125" s="131" t="e">
        <f>(L38+L39)*1000/I15</f>
        <v>#DIV/0!</v>
      </c>
      <c r="H125" s="252" t="s">
        <v>89</v>
      </c>
      <c r="I125" s="252"/>
      <c r="J125" s="252"/>
      <c r="K125" s="252"/>
      <c r="L125" s="252"/>
      <c r="M125" s="252"/>
      <c r="N125" s="133" t="e">
        <f>SUM(G$61:G$66)*1000/SUM($H$10:$I$12)</f>
        <v>#DIV/0!</v>
      </c>
      <c r="O125" s="48"/>
      <c r="P125" s="48"/>
      <c r="Q125" s="57"/>
      <c r="R125" s="57"/>
      <c r="S125" s="57"/>
      <c r="T125" s="57"/>
      <c r="U125" s="57"/>
      <c r="V125" s="55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</row>
    <row r="126" spans="1:35">
      <c r="A126" s="252" t="s">
        <v>159</v>
      </c>
      <c r="B126" s="252"/>
      <c r="C126" s="252"/>
      <c r="D126" s="252"/>
      <c r="E126" s="252"/>
      <c r="F126" s="252"/>
      <c r="G126" s="131" t="e">
        <f>(M38+M39)*1000/(I17+I16)</f>
        <v>#DIV/0!</v>
      </c>
      <c r="H126" s="252" t="s">
        <v>90</v>
      </c>
      <c r="I126" s="252"/>
      <c r="J126" s="252"/>
      <c r="K126" s="252"/>
      <c r="L126" s="252"/>
      <c r="M126" s="252"/>
      <c r="N126" s="133" t="e">
        <f>SUM(H$61:H$66)*1000/SUM($H$10:$I$12)</f>
        <v>#DIV/0!</v>
      </c>
      <c r="O126" s="48"/>
      <c r="P126" s="48"/>
      <c r="Q126" s="57"/>
      <c r="R126" s="57"/>
      <c r="S126" s="57"/>
      <c r="T126" s="57"/>
      <c r="U126" s="57"/>
      <c r="V126" s="55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</row>
    <row r="127" spans="1:35">
      <c r="A127" s="252" t="s">
        <v>160</v>
      </c>
      <c r="B127" s="252"/>
      <c r="C127" s="252"/>
      <c r="D127" s="252"/>
      <c r="E127" s="252"/>
      <c r="F127" s="252"/>
      <c r="G127" s="131" t="e">
        <f>(N38+N39)*1000/I18</f>
        <v>#DIV/0!</v>
      </c>
      <c r="H127" s="252" t="s">
        <v>91</v>
      </c>
      <c r="I127" s="252"/>
      <c r="J127" s="252"/>
      <c r="K127" s="252"/>
      <c r="L127" s="252"/>
      <c r="M127" s="252"/>
      <c r="N127" s="133" t="e">
        <f>SUM(I$61:I$66)*1000/SUM($H$10:$I$12)</f>
        <v>#DIV/0!</v>
      </c>
      <c r="O127" s="48"/>
      <c r="P127" s="48"/>
      <c r="Q127" s="57"/>
      <c r="R127" s="57"/>
      <c r="S127" s="57"/>
      <c r="T127" s="57"/>
      <c r="U127" s="57"/>
      <c r="V127" s="55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</row>
    <row r="128" spans="1:35">
      <c r="A128" s="252" t="s">
        <v>161</v>
      </c>
      <c r="B128" s="252"/>
      <c r="C128" s="252"/>
      <c r="D128" s="252"/>
      <c r="E128" s="252"/>
      <c r="F128" s="252"/>
      <c r="G128" s="131" t="e">
        <f>(O38+O39)*1000/I19</f>
        <v>#DIV/0!</v>
      </c>
      <c r="H128" s="252" t="s">
        <v>162</v>
      </c>
      <c r="I128" s="252"/>
      <c r="J128" s="252"/>
      <c r="K128" s="252"/>
      <c r="L128" s="252"/>
      <c r="M128" s="252"/>
      <c r="N128" s="133" t="e">
        <f>SUM(J$61:J$66)*1000/SUM($H$10:$I$12)</f>
        <v>#DIV/0!</v>
      </c>
      <c r="O128" s="48"/>
      <c r="P128" s="48"/>
      <c r="Q128" s="57"/>
      <c r="R128" s="57"/>
      <c r="S128" s="57"/>
      <c r="T128" s="57"/>
      <c r="U128" s="57"/>
      <c r="V128" s="55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</row>
    <row r="129" spans="1:35">
      <c r="A129" s="252" t="s">
        <v>163</v>
      </c>
      <c r="B129" s="252"/>
      <c r="C129" s="252"/>
      <c r="D129" s="252"/>
      <c r="E129" s="252"/>
      <c r="F129" s="252"/>
      <c r="G129" s="131" t="e">
        <f>(P38+P39)*1000/I20</f>
        <v>#DIV/0!</v>
      </c>
      <c r="H129" s="252" t="s">
        <v>93</v>
      </c>
      <c r="I129" s="252"/>
      <c r="J129" s="252"/>
      <c r="K129" s="252"/>
      <c r="L129" s="252"/>
      <c r="M129" s="252"/>
      <c r="N129" s="133" t="e">
        <f>SUM(K$61:K$66)*1000/SUM($H$10:$I$12)</f>
        <v>#DIV/0!</v>
      </c>
      <c r="O129" s="48"/>
      <c r="P129" s="48"/>
      <c r="Q129" s="57"/>
      <c r="R129" s="57"/>
      <c r="S129" s="57"/>
      <c r="T129" s="57"/>
      <c r="U129" s="57"/>
      <c r="V129" s="55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</row>
    <row r="130" spans="1:35">
      <c r="A130" s="252" t="s">
        <v>164</v>
      </c>
      <c r="B130" s="252"/>
      <c r="C130" s="252"/>
      <c r="D130" s="252"/>
      <c r="E130" s="252"/>
      <c r="F130" s="252"/>
      <c r="G130" s="131" t="e">
        <f>(Q38+Q39)*1000/I21</f>
        <v>#DIV/0!</v>
      </c>
      <c r="H130" s="263" t="s">
        <v>176</v>
      </c>
      <c r="I130" s="264"/>
      <c r="J130" s="264"/>
      <c r="K130" s="264"/>
      <c r="L130" s="264"/>
      <c r="M130" s="264"/>
      <c r="N130" s="264"/>
      <c r="O130" s="264"/>
      <c r="P130" s="265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</row>
    <row r="131" spans="1:35">
      <c r="A131" s="252" t="s">
        <v>165</v>
      </c>
      <c r="B131" s="252"/>
      <c r="C131" s="252"/>
      <c r="D131" s="252"/>
      <c r="E131" s="252"/>
      <c r="F131" s="252"/>
      <c r="G131" s="131" t="e">
        <f>(R38+R39)*1000/I22</f>
        <v>#DIV/0!</v>
      </c>
      <c r="H131" s="268" t="s">
        <v>85</v>
      </c>
      <c r="I131" s="268"/>
      <c r="J131" s="268"/>
      <c r="K131" s="268"/>
      <c r="L131" s="268"/>
      <c r="M131" s="268"/>
      <c r="N131" s="1" t="e">
        <f>SUM(C61:C66)/SUM(D38:E39)*1000</f>
        <v>#DIV/0!</v>
      </c>
      <c r="O131" s="48"/>
      <c r="P131" s="48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</row>
    <row r="132" spans="1:35">
      <c r="A132" s="252" t="s">
        <v>166</v>
      </c>
      <c r="B132" s="252"/>
      <c r="C132" s="252"/>
      <c r="D132" s="252"/>
      <c r="E132" s="252"/>
      <c r="F132" s="252"/>
      <c r="G132" s="131" t="e">
        <f>(S38+S39)*1000/I23</f>
        <v>#DIV/0!</v>
      </c>
      <c r="H132" s="267" t="s">
        <v>86</v>
      </c>
      <c r="I132" s="267"/>
      <c r="J132" s="267"/>
      <c r="K132" s="267"/>
      <c r="L132" s="267"/>
      <c r="M132" s="267"/>
      <c r="N132" s="2" t="e">
        <f>SUM(D61:D66)/SUM(D38:E39)*1000</f>
        <v>#DIV/0!</v>
      </c>
      <c r="O132" s="48"/>
      <c r="P132" s="48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</row>
    <row r="133" spans="1:35">
      <c r="A133" s="266" t="s">
        <v>279</v>
      </c>
      <c r="B133" s="266"/>
      <c r="C133" s="266"/>
      <c r="D133" s="266"/>
      <c r="E133" s="266"/>
      <c r="F133" s="266"/>
      <c r="G133" s="147" t="e">
        <f>(T38+T39)*1000/I24</f>
        <v>#DIV/0!</v>
      </c>
      <c r="H133" s="267" t="s">
        <v>155</v>
      </c>
      <c r="I133" s="267"/>
      <c r="J133" s="267"/>
      <c r="K133" s="267"/>
      <c r="L133" s="267"/>
      <c r="M133" s="267"/>
      <c r="N133" s="2" t="e">
        <f>SUM(E61:E66)/SUM(D38:E39)*1000</f>
        <v>#DIV/0!</v>
      </c>
      <c r="O133" s="48"/>
      <c r="P133" s="48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</row>
    <row r="134" spans="1:35">
      <c r="A134" s="266" t="s">
        <v>167</v>
      </c>
      <c r="B134" s="266"/>
      <c r="C134" s="266"/>
      <c r="D134" s="266"/>
      <c r="E134" s="266"/>
      <c r="F134" s="266"/>
      <c r="G134" s="147" t="e">
        <f>SUM(G125:G133)*5/1000</f>
        <v>#DIV/0!</v>
      </c>
      <c r="H134" s="267" t="s">
        <v>157</v>
      </c>
      <c r="I134" s="267"/>
      <c r="J134" s="267"/>
      <c r="K134" s="267"/>
      <c r="L134" s="267"/>
      <c r="M134" s="267"/>
      <c r="N134" s="2" t="e">
        <f>SUM(F61:F66)/SUM(D38:E39)*1000</f>
        <v>#DIV/0!</v>
      </c>
      <c r="O134" s="48"/>
      <c r="P134" s="48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</row>
    <row r="135" spans="1:35">
      <c r="A135" s="252" t="s">
        <v>168</v>
      </c>
      <c r="B135" s="252"/>
      <c r="C135" s="252"/>
      <c r="D135" s="252"/>
      <c r="E135" s="252"/>
      <c r="F135" s="252"/>
      <c r="G135" s="131" t="e">
        <f>(D38+D39)/(E38+E39)</f>
        <v>#DIV/0!</v>
      </c>
      <c r="H135" s="267" t="s">
        <v>89</v>
      </c>
      <c r="I135" s="267"/>
      <c r="J135" s="267"/>
      <c r="K135" s="267"/>
      <c r="L135" s="267"/>
      <c r="M135" s="267"/>
      <c r="N135" s="2" t="e">
        <f>SUM(G61:G66)/SUM(D38:E39)*1000</f>
        <v>#DIV/0!</v>
      </c>
      <c r="O135" s="48"/>
      <c r="P135" s="48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</row>
    <row r="136" spans="1:35">
      <c r="A136" s="252" t="s">
        <v>169</v>
      </c>
      <c r="B136" s="252"/>
      <c r="C136" s="252"/>
      <c r="D136" s="252"/>
      <c r="E136" s="252"/>
      <c r="F136" s="252"/>
      <c r="G136" s="131" t="e">
        <f>G134*(E38+E39)/SUM(D38:E39)</f>
        <v>#DIV/0!</v>
      </c>
      <c r="H136" s="267" t="s">
        <v>90</v>
      </c>
      <c r="I136" s="267"/>
      <c r="J136" s="267"/>
      <c r="K136" s="267"/>
      <c r="L136" s="267"/>
      <c r="M136" s="267"/>
      <c r="N136" s="2" t="e">
        <f>SUM(H61:H66)/SUM(D38:E39)*1000</f>
        <v>#DIV/0!</v>
      </c>
      <c r="O136" s="48"/>
      <c r="P136" s="48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</row>
    <row r="137" spans="1:35">
      <c r="A137" s="252" t="s">
        <v>170</v>
      </c>
      <c r="B137" s="252"/>
      <c r="C137" s="252"/>
      <c r="D137" s="252"/>
      <c r="E137" s="252"/>
      <c r="F137" s="252"/>
      <c r="G137" s="131" t="e">
        <f>(G123-N113)/10</f>
        <v>#DIV/0!</v>
      </c>
      <c r="H137" s="267" t="s">
        <v>91</v>
      </c>
      <c r="I137" s="267"/>
      <c r="J137" s="267"/>
      <c r="K137" s="267"/>
      <c r="L137" s="267"/>
      <c r="M137" s="267"/>
      <c r="N137" s="2" t="e">
        <f>SUM(I61:I66)/SUM(D38:E39)*1000</f>
        <v>#DIV/0!</v>
      </c>
      <c r="O137" s="48"/>
      <c r="P137" s="48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</row>
    <row r="138" spans="1:35">
      <c r="A138" s="252" t="s">
        <v>274</v>
      </c>
      <c r="B138" s="252"/>
      <c r="C138" s="252"/>
      <c r="D138" s="252"/>
      <c r="E138" s="252"/>
      <c r="F138" s="252"/>
      <c r="G138" s="131" t="e">
        <f>SUM(AA38:AA39)/($J$32)%</f>
        <v>#DIV/0!</v>
      </c>
      <c r="H138" s="267" t="s">
        <v>162</v>
      </c>
      <c r="I138" s="267"/>
      <c r="J138" s="267"/>
      <c r="K138" s="267"/>
      <c r="L138" s="267"/>
      <c r="M138" s="267"/>
      <c r="N138" s="2" t="e">
        <f>SUM(J61:J66)/SUM(D38:E39)*1000</f>
        <v>#DIV/0!</v>
      </c>
      <c r="O138" s="48"/>
      <c r="P138" s="48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</row>
    <row r="139" spans="1:35" ht="16.5" thickBot="1">
      <c r="A139" s="252" t="s">
        <v>275</v>
      </c>
      <c r="B139" s="252"/>
      <c r="C139" s="252"/>
      <c r="D139" s="252"/>
      <c r="E139" s="252"/>
      <c r="F139" s="252"/>
      <c r="G139" s="131" t="e">
        <f>SUM(AB38:AB39)/($J$32)%</f>
        <v>#DIV/0!</v>
      </c>
      <c r="H139" s="269" t="s">
        <v>93</v>
      </c>
      <c r="I139" s="269"/>
      <c r="J139" s="269"/>
      <c r="K139" s="269"/>
      <c r="L139" s="269"/>
      <c r="M139" s="269"/>
      <c r="N139" s="52" t="e">
        <f>SUM(K61:K66)/SUM(D38:E39)*1000</f>
        <v>#DIV/0!</v>
      </c>
      <c r="O139" s="50"/>
      <c r="P139" s="50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</row>
    <row r="140" spans="1:35">
      <c r="A140" s="252" t="s">
        <v>209</v>
      </c>
      <c r="B140" s="252"/>
      <c r="C140" s="252"/>
      <c r="D140" s="252"/>
      <c r="E140" s="252"/>
      <c r="F140" s="252"/>
      <c r="G140" s="131">
        <f>SUM(AF37:AF38)-SUM(AE37:AE38)</f>
        <v>0</v>
      </c>
      <c r="H140" s="270" t="s">
        <v>271</v>
      </c>
      <c r="I140" s="271"/>
      <c r="J140" s="271"/>
      <c r="K140" s="271"/>
      <c r="L140" s="271"/>
      <c r="M140" s="271"/>
      <c r="N140" s="135" t="e">
        <f>SUM(E$56:E$57)*1000/SUM(H12:I12)</f>
        <v>#DIV/0!</v>
      </c>
      <c r="O140" s="135" t="e">
        <f>(E56/H12)*1000</f>
        <v>#DIV/0!</v>
      </c>
      <c r="P140" s="136" t="e">
        <f>(E$57/I12)*1000</f>
        <v>#DIV/0!</v>
      </c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</row>
    <row r="141" spans="1:35">
      <c r="A141" s="146"/>
      <c r="B141" s="146"/>
      <c r="C141" s="146"/>
      <c r="D141" s="146"/>
      <c r="E141" s="146"/>
      <c r="F141" s="146"/>
      <c r="G141" s="146"/>
      <c r="H141" s="272" t="s">
        <v>187</v>
      </c>
      <c r="I141" s="273"/>
      <c r="J141" s="273"/>
      <c r="K141" s="273"/>
      <c r="L141" s="273"/>
      <c r="M141" s="273"/>
      <c r="N141" s="131" t="e">
        <f>SUM(F$56:G$57)/SUM(H13:I14)*1000</f>
        <v>#DIV/0!</v>
      </c>
      <c r="O141" s="131" t="e">
        <f>(F56+G56)/(H13+H14)*1000</f>
        <v>#DIV/0!</v>
      </c>
      <c r="P141" s="137" t="e">
        <f>(F$57+G57)/(I13+I14)*1000</f>
        <v>#DIV/0!</v>
      </c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</row>
    <row r="142" spans="1:35">
      <c r="A142" s="146"/>
      <c r="B142" s="146"/>
      <c r="C142" s="146"/>
      <c r="D142" s="146"/>
      <c r="E142" s="146"/>
      <c r="F142" s="146"/>
      <c r="G142" s="146"/>
      <c r="H142" s="272" t="s">
        <v>188</v>
      </c>
      <c r="I142" s="273"/>
      <c r="J142" s="273"/>
      <c r="K142" s="273"/>
      <c r="L142" s="273"/>
      <c r="M142" s="273"/>
      <c r="N142" s="131" t="e">
        <f>SUM(H$56:H$57)/SUM(H15:I15)*1000</f>
        <v>#DIV/0!</v>
      </c>
      <c r="O142" s="131" t="e">
        <f>(H56/H15)*1000</f>
        <v>#DIV/0!</v>
      </c>
      <c r="P142" s="137" t="e">
        <f>(H$57/I15)*1000</f>
        <v>#DIV/0!</v>
      </c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</row>
    <row r="143" spans="1:35">
      <c r="A143" s="146"/>
      <c r="B143" s="146"/>
      <c r="C143" s="146"/>
      <c r="D143" s="146"/>
      <c r="E143" s="146"/>
      <c r="F143" s="146"/>
      <c r="G143" s="146"/>
      <c r="H143" s="272" t="s">
        <v>189</v>
      </c>
      <c r="I143" s="273"/>
      <c r="J143" s="273"/>
      <c r="K143" s="273"/>
      <c r="L143" s="273"/>
      <c r="M143" s="273"/>
      <c r="N143" s="131" t="e">
        <f>SUM(I$56:J$57)/SUM(H16:I17)*1000</f>
        <v>#DIV/0!</v>
      </c>
      <c r="O143" s="131" t="e">
        <f>(I56+J56)/(H16+H17)*1000</f>
        <v>#DIV/0!</v>
      </c>
      <c r="P143" s="137" t="e">
        <f>(I57+J57)/(I16+I17)*1000</f>
        <v>#DIV/0!</v>
      </c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</row>
    <row r="144" spans="1:35">
      <c r="A144" s="146"/>
      <c r="B144" s="146"/>
      <c r="C144" s="146"/>
      <c r="D144" s="146"/>
      <c r="E144" s="146"/>
      <c r="F144" s="146"/>
      <c r="G144" s="146"/>
      <c r="H144" s="272" t="s">
        <v>190</v>
      </c>
      <c r="I144" s="273"/>
      <c r="J144" s="273"/>
      <c r="K144" s="273"/>
      <c r="L144" s="273"/>
      <c r="M144" s="273"/>
      <c r="N144" s="131" t="e">
        <f>SUM(K$56:K$57)/SUM(H18:I18)*1000</f>
        <v>#DIV/0!</v>
      </c>
      <c r="O144" s="131" t="e">
        <f>(K56/H18)*1000</f>
        <v>#DIV/0!</v>
      </c>
      <c r="P144" s="137" t="e">
        <f>(K57/I18)*1000</f>
        <v>#DIV/0!</v>
      </c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</row>
    <row r="145" spans="1:35">
      <c r="A145" s="146"/>
      <c r="B145" s="146"/>
      <c r="C145" s="146"/>
      <c r="D145" s="146"/>
      <c r="E145" s="146"/>
      <c r="F145" s="146"/>
      <c r="G145" s="146"/>
      <c r="H145" s="272" t="s">
        <v>191</v>
      </c>
      <c r="I145" s="273"/>
      <c r="J145" s="273"/>
      <c r="K145" s="273"/>
      <c r="L145" s="273"/>
      <c r="M145" s="273"/>
      <c r="N145" s="131" t="e">
        <f>SUM(L$56:L$57)/SUM(H19:I19)*1000</f>
        <v>#DIV/0!</v>
      </c>
      <c r="O145" s="131" t="e">
        <f>(L56/H19)*1000</f>
        <v>#DIV/0!</v>
      </c>
      <c r="P145" s="137" t="e">
        <f>(L57/I19)*1000</f>
        <v>#DIV/0!</v>
      </c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</row>
    <row r="146" spans="1:35">
      <c r="A146" s="146"/>
      <c r="B146" s="146"/>
      <c r="C146" s="146"/>
      <c r="D146" s="146"/>
      <c r="E146" s="146"/>
      <c r="F146" s="146"/>
      <c r="G146" s="146"/>
      <c r="H146" s="272" t="s">
        <v>192</v>
      </c>
      <c r="I146" s="273"/>
      <c r="J146" s="273"/>
      <c r="K146" s="273"/>
      <c r="L146" s="273"/>
      <c r="M146" s="273"/>
      <c r="N146" s="131" t="e">
        <f>SUM(M$56:M$57)/SUM(H20:I20)*1000</f>
        <v>#DIV/0!</v>
      </c>
      <c r="O146" s="131" t="e">
        <f>(M56/H20)*1000</f>
        <v>#DIV/0!</v>
      </c>
      <c r="P146" s="137" t="e">
        <f>(M57/I20)*1000</f>
        <v>#DIV/0!</v>
      </c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</row>
    <row r="147" spans="1:35">
      <c r="A147" s="146"/>
      <c r="B147" s="146"/>
      <c r="C147" s="146"/>
      <c r="D147" s="146"/>
      <c r="E147" s="146"/>
      <c r="F147" s="146"/>
      <c r="G147" s="146"/>
      <c r="H147" s="272" t="s">
        <v>193</v>
      </c>
      <c r="I147" s="273"/>
      <c r="J147" s="273"/>
      <c r="K147" s="273"/>
      <c r="L147" s="273"/>
      <c r="M147" s="273"/>
      <c r="N147" s="131" t="e">
        <f>SUM(N$56:N$57)/SUM(H21:I21)*1000</f>
        <v>#DIV/0!</v>
      </c>
      <c r="O147" s="131" t="e">
        <f>(N56/H21)*1000</f>
        <v>#DIV/0!</v>
      </c>
      <c r="P147" s="137" t="e">
        <f>(N57/I21)*1000</f>
        <v>#DIV/0!</v>
      </c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</row>
    <row r="148" spans="1:35">
      <c r="A148" s="146"/>
      <c r="B148" s="146"/>
      <c r="C148" s="146"/>
      <c r="D148" s="146"/>
      <c r="E148" s="146"/>
      <c r="F148" s="146"/>
      <c r="G148" s="146"/>
      <c r="H148" s="272" t="s">
        <v>194</v>
      </c>
      <c r="I148" s="273"/>
      <c r="J148" s="273"/>
      <c r="K148" s="273"/>
      <c r="L148" s="273"/>
      <c r="M148" s="273"/>
      <c r="N148" s="131" t="e">
        <f>SUM(O$56:O$57)/SUM(H22:I22)*1000</f>
        <v>#DIV/0!</v>
      </c>
      <c r="O148" s="131" t="e">
        <f>(O56/H22)*1000</f>
        <v>#DIV/0!</v>
      </c>
      <c r="P148" s="137" t="e">
        <f>(O57/I22)*1000</f>
        <v>#DIV/0!</v>
      </c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</row>
    <row r="149" spans="1:35">
      <c r="A149" s="146"/>
      <c r="B149" s="146"/>
      <c r="C149" s="146"/>
      <c r="D149" s="146"/>
      <c r="E149" s="146"/>
      <c r="F149" s="146"/>
      <c r="G149" s="146"/>
      <c r="H149" s="272" t="s">
        <v>195</v>
      </c>
      <c r="I149" s="273"/>
      <c r="J149" s="273"/>
      <c r="K149" s="273"/>
      <c r="L149" s="273"/>
      <c r="M149" s="273"/>
      <c r="N149" s="131" t="e">
        <f>SUM(P$56:P$57)/SUM(H23:I23)*1000</f>
        <v>#DIV/0!</v>
      </c>
      <c r="O149" s="131" t="e">
        <f>(P56/H23)*1000</f>
        <v>#DIV/0!</v>
      </c>
      <c r="P149" s="137" t="e">
        <f>(P57/I23)*1000</f>
        <v>#DIV/0!</v>
      </c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</row>
    <row r="150" spans="1:35">
      <c r="A150" s="146"/>
      <c r="B150" s="146"/>
      <c r="C150" s="146"/>
      <c r="D150" s="146"/>
      <c r="E150" s="146"/>
      <c r="F150" s="146"/>
      <c r="G150" s="146"/>
      <c r="H150" s="272" t="s">
        <v>196</v>
      </c>
      <c r="I150" s="273"/>
      <c r="J150" s="273"/>
      <c r="K150" s="273"/>
      <c r="L150" s="273"/>
      <c r="M150" s="273"/>
      <c r="N150" s="131" t="e">
        <f>SUM(Q$56:Q$57)/SUM(H24:I24)*1000</f>
        <v>#DIV/0!</v>
      </c>
      <c r="O150" s="131" t="e">
        <f>(Q56/H24)*1000</f>
        <v>#DIV/0!</v>
      </c>
      <c r="P150" s="137" t="e">
        <f>(Q57/I24)*1000</f>
        <v>#DIV/0!</v>
      </c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</row>
    <row r="151" spans="1:35">
      <c r="A151" s="146"/>
      <c r="B151" s="146"/>
      <c r="C151" s="146"/>
      <c r="D151" s="146"/>
      <c r="E151" s="146"/>
      <c r="F151" s="146"/>
      <c r="G151" s="146"/>
      <c r="H151" s="272" t="s">
        <v>197</v>
      </c>
      <c r="I151" s="273"/>
      <c r="J151" s="273"/>
      <c r="K151" s="273"/>
      <c r="L151" s="273"/>
      <c r="M151" s="273"/>
      <c r="N151" s="131" t="e">
        <f>SUM(R$56:R$57)/SUM(H25:I25)*1000</f>
        <v>#DIV/0!</v>
      </c>
      <c r="O151" s="131" t="e">
        <f>(R56/H25)*1000</f>
        <v>#DIV/0!</v>
      </c>
      <c r="P151" s="137" t="e">
        <f>(R57/I25)*1000</f>
        <v>#DIV/0!</v>
      </c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</row>
    <row r="152" spans="1:35">
      <c r="A152" s="146"/>
      <c r="B152" s="146"/>
      <c r="C152" s="146"/>
      <c r="D152" s="146"/>
      <c r="E152" s="146"/>
      <c r="F152" s="146"/>
      <c r="G152" s="146"/>
      <c r="H152" s="272" t="s">
        <v>198</v>
      </c>
      <c r="I152" s="273"/>
      <c r="J152" s="273"/>
      <c r="K152" s="273"/>
      <c r="L152" s="273"/>
      <c r="M152" s="273"/>
      <c r="N152" s="131" t="e">
        <f>SUM(S$56:S$57)/SUM(H26:I26)*1000</f>
        <v>#DIV/0!</v>
      </c>
      <c r="O152" s="131" t="e">
        <f>(S56/H26)*1000</f>
        <v>#DIV/0!</v>
      </c>
      <c r="P152" s="137" t="e">
        <f>(S57/I26)*1000</f>
        <v>#DIV/0!</v>
      </c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</row>
    <row r="153" spans="1:35">
      <c r="A153" s="146"/>
      <c r="B153" s="146"/>
      <c r="C153" s="146"/>
      <c r="D153" s="146"/>
      <c r="E153" s="146"/>
      <c r="F153" s="146"/>
      <c r="G153" s="146"/>
      <c r="H153" s="272" t="s">
        <v>199</v>
      </c>
      <c r="I153" s="273"/>
      <c r="J153" s="273"/>
      <c r="K153" s="273"/>
      <c r="L153" s="273"/>
      <c r="M153" s="273"/>
      <c r="N153" s="131" t="e">
        <f>SUM(T$56:T$57)/SUM(H27:I27)*1000</f>
        <v>#DIV/0!</v>
      </c>
      <c r="O153" s="131" t="e">
        <f>(T56/H27)*1000</f>
        <v>#DIV/0!</v>
      </c>
      <c r="P153" s="137" t="e">
        <f>(T57/I27)*1000</f>
        <v>#DIV/0!</v>
      </c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</row>
    <row r="154" spans="1:35">
      <c r="A154" s="146"/>
      <c r="B154" s="146"/>
      <c r="C154" s="146"/>
      <c r="D154" s="146"/>
      <c r="E154" s="146"/>
      <c r="F154" s="146"/>
      <c r="G154" s="146"/>
      <c r="H154" s="272" t="s">
        <v>200</v>
      </c>
      <c r="I154" s="273"/>
      <c r="J154" s="273"/>
      <c r="K154" s="273"/>
      <c r="L154" s="273"/>
      <c r="M154" s="273"/>
      <c r="N154" s="131" t="e">
        <f>SUM(U$56:U$57)/SUM(H28:I28)*1000</f>
        <v>#DIV/0!</v>
      </c>
      <c r="O154" s="131" t="e">
        <f>(U56/H28)*1000</f>
        <v>#DIV/0!</v>
      </c>
      <c r="P154" s="137" t="e">
        <f>(U57/I28)*1000</f>
        <v>#DIV/0!</v>
      </c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</row>
    <row r="155" spans="1:35">
      <c r="A155" s="146"/>
      <c r="B155" s="146"/>
      <c r="C155" s="146"/>
      <c r="D155" s="146"/>
      <c r="E155" s="146"/>
      <c r="F155" s="146"/>
      <c r="G155" s="146"/>
      <c r="H155" s="272" t="s">
        <v>201</v>
      </c>
      <c r="I155" s="273"/>
      <c r="J155" s="273"/>
      <c r="K155" s="273"/>
      <c r="L155" s="273"/>
      <c r="M155" s="273"/>
      <c r="N155" s="131" t="e">
        <f>SUM(V$56:V$57)/SUM(H29:I29)*1000</f>
        <v>#DIV/0!</v>
      </c>
      <c r="O155" s="131" t="e">
        <f>(V56/H29)*1000</f>
        <v>#DIV/0!</v>
      </c>
      <c r="P155" s="137" t="e">
        <f>(V57/I29)*1000</f>
        <v>#DIV/0!</v>
      </c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</row>
    <row r="156" spans="1:35">
      <c r="A156" s="146"/>
      <c r="B156" s="146"/>
      <c r="C156" s="146"/>
      <c r="D156" s="146"/>
      <c r="E156" s="146"/>
      <c r="F156" s="146"/>
      <c r="G156" s="146"/>
      <c r="H156" s="272" t="s">
        <v>202</v>
      </c>
      <c r="I156" s="273"/>
      <c r="J156" s="273"/>
      <c r="K156" s="273"/>
      <c r="L156" s="273"/>
      <c r="M156" s="273"/>
      <c r="N156" s="131" t="e">
        <f>SUM(W$56:W$57)/SUM(H30:I30)*1000</f>
        <v>#DIV/0!</v>
      </c>
      <c r="O156" s="131" t="e">
        <f>(W56/H30)*1000</f>
        <v>#DIV/0!</v>
      </c>
      <c r="P156" s="137" t="e">
        <f>(W57/I30)*1000</f>
        <v>#DIV/0!</v>
      </c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</row>
    <row r="157" spans="1:35" ht="16.5" thickBot="1">
      <c r="A157" s="146"/>
      <c r="B157" s="146"/>
      <c r="C157" s="146"/>
      <c r="D157" s="146"/>
      <c r="E157" s="146"/>
      <c r="F157" s="146"/>
      <c r="G157" s="146"/>
      <c r="H157" s="274" t="s">
        <v>203</v>
      </c>
      <c r="I157" s="275"/>
      <c r="J157" s="275"/>
      <c r="K157" s="275"/>
      <c r="L157" s="275"/>
      <c r="M157" s="275"/>
      <c r="N157" s="138" t="e">
        <f>SUM(X$56:X$57)/SUM(H31:I31)*1000</f>
        <v>#DIV/0!</v>
      </c>
      <c r="O157" s="138" t="e">
        <f>(X56/H31)*1000</f>
        <v>#DIV/0!</v>
      </c>
      <c r="P157" s="139" t="e">
        <f>(X57/I31)*1000</f>
        <v>#DIV/0!</v>
      </c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</row>
    <row r="158" spans="1:35">
      <c r="A158" s="146"/>
      <c r="B158" s="146"/>
      <c r="C158" s="146"/>
      <c r="D158" s="146"/>
      <c r="E158" s="146"/>
      <c r="F158" s="146"/>
      <c r="G158" s="146"/>
      <c r="H158" s="276" t="s">
        <v>210</v>
      </c>
      <c r="I158" s="277"/>
      <c r="J158" s="277"/>
      <c r="K158" s="277"/>
      <c r="L158" s="277"/>
      <c r="M158" s="278"/>
      <c r="N158" s="53" t="s">
        <v>205</v>
      </c>
      <c r="O158" s="53" t="s">
        <v>206</v>
      </c>
      <c r="P158" s="53" t="s">
        <v>207</v>
      </c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</row>
    <row r="159" spans="1:35" ht="19.5" customHeight="1">
      <c r="A159" s="146"/>
      <c r="B159" s="146"/>
      <c r="C159" s="146"/>
      <c r="D159" s="146"/>
      <c r="E159" s="146"/>
      <c r="F159" s="146"/>
      <c r="G159" s="146"/>
      <c r="H159" s="273" t="s">
        <v>208</v>
      </c>
      <c r="I159" s="273"/>
      <c r="J159" s="273"/>
      <c r="K159" s="273"/>
      <c r="L159" s="273"/>
      <c r="M159" s="273"/>
      <c r="N159" s="131" t="e">
        <f>SUM(C$61:C$66)/SUM($C$56:$E$57)%</f>
        <v>#DIV/0!</v>
      </c>
      <c r="O159" s="131" t="e">
        <f>SUM(C$61:C$62,C$64:C$65)/SUM($C$56:$D$57)%</f>
        <v>#DIV/0!</v>
      </c>
      <c r="P159" s="131" t="e">
        <f>SUM(C$61+C$64)/SUM($C$56:$C$57)%</f>
        <v>#DIV/0!</v>
      </c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</row>
    <row r="160" spans="1:35">
      <c r="A160" s="146"/>
      <c r="B160" s="146"/>
      <c r="C160" s="146"/>
      <c r="D160" s="146"/>
      <c r="E160" s="146"/>
      <c r="F160" s="146"/>
      <c r="G160" s="146"/>
      <c r="H160" s="273" t="s">
        <v>211</v>
      </c>
      <c r="I160" s="273"/>
      <c r="J160" s="273"/>
      <c r="K160" s="273"/>
      <c r="L160" s="273"/>
      <c r="M160" s="273"/>
      <c r="N160" s="131" t="e">
        <f>SUM(D$61:D$66)/SUM($C$56:$E$57)%</f>
        <v>#DIV/0!</v>
      </c>
      <c r="O160" s="131" t="e">
        <f>SUM(D$61:D$62,D$64:D$65)/SUM($C$56:$D$57)%</f>
        <v>#DIV/0!</v>
      </c>
      <c r="P160" s="131" t="e">
        <f>SUM(D$61+D$64)/SUM($C$56:$C$57)%</f>
        <v>#DIV/0!</v>
      </c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</row>
    <row r="161" spans="1:35">
      <c r="A161" s="146"/>
      <c r="B161" s="146"/>
      <c r="C161" s="146"/>
      <c r="D161" s="146"/>
      <c r="E161" s="146"/>
      <c r="F161" s="146"/>
      <c r="G161" s="146"/>
      <c r="H161" s="273" t="s">
        <v>212</v>
      </c>
      <c r="I161" s="273"/>
      <c r="J161" s="273"/>
      <c r="K161" s="273"/>
      <c r="L161" s="273"/>
      <c r="M161" s="273"/>
      <c r="N161" s="131" t="e">
        <f>SUM(E$61:E$66)/SUM($C$56:$E$57)%</f>
        <v>#DIV/0!</v>
      </c>
      <c r="O161" s="131" t="e">
        <f>SUM(E$61:E$62,E$64:E$65)/SUM($C$56:$D$57)%</f>
        <v>#DIV/0!</v>
      </c>
      <c r="P161" s="131" t="e">
        <f>SUM(E$61+E$64)/SUM($C$56:$C$57)%</f>
        <v>#DIV/0!</v>
      </c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</row>
    <row r="162" spans="1:35">
      <c r="A162" s="146"/>
      <c r="B162" s="146"/>
      <c r="C162" s="146"/>
      <c r="D162" s="146"/>
      <c r="E162" s="146"/>
      <c r="F162" s="146"/>
      <c r="G162" s="146"/>
      <c r="H162" s="273" t="s">
        <v>213</v>
      </c>
      <c r="I162" s="273"/>
      <c r="J162" s="273"/>
      <c r="K162" s="273"/>
      <c r="L162" s="273"/>
      <c r="M162" s="273"/>
      <c r="N162" s="131" t="e">
        <f>SUM(F$61:F$66)/SUM($C$56:$E$57)%</f>
        <v>#DIV/0!</v>
      </c>
      <c r="O162" s="131" t="e">
        <f>SUM(F$61:F$62,F$64:F$65)/SUM($C$56:$D$57)%</f>
        <v>#DIV/0!</v>
      </c>
      <c r="P162" s="131" t="e">
        <f>SUM(F$61+F$64)/SUM($C$56:$C$57)%</f>
        <v>#DIV/0!</v>
      </c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</row>
    <row r="163" spans="1:35">
      <c r="A163" s="146"/>
      <c r="B163" s="146"/>
      <c r="C163" s="146"/>
      <c r="D163" s="146"/>
      <c r="E163" s="146"/>
      <c r="F163" s="146"/>
      <c r="G163" s="146"/>
      <c r="H163" s="273" t="s">
        <v>214</v>
      </c>
      <c r="I163" s="273"/>
      <c r="J163" s="273"/>
      <c r="K163" s="273"/>
      <c r="L163" s="273"/>
      <c r="M163" s="273"/>
      <c r="N163" s="131" t="e">
        <f>SUM(G$61:G$66)/SUM($C$56:$E$57)%</f>
        <v>#DIV/0!</v>
      </c>
      <c r="O163" s="131" t="e">
        <f>SUM(G$61:G$62,G$64:G$65)/SUM($C$56:$D$57)%</f>
        <v>#DIV/0!</v>
      </c>
      <c r="P163" s="131" t="e">
        <f>SUM(G$61+G$64)/SUM($C$56:$C$57)%</f>
        <v>#DIV/0!</v>
      </c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</row>
    <row r="164" spans="1:35">
      <c r="A164" s="146"/>
      <c r="B164" s="146"/>
      <c r="C164" s="146"/>
      <c r="D164" s="146"/>
      <c r="E164" s="146"/>
      <c r="F164" s="146"/>
      <c r="G164" s="146"/>
      <c r="H164" s="273" t="s">
        <v>215</v>
      </c>
      <c r="I164" s="273"/>
      <c r="J164" s="273"/>
      <c r="K164" s="273"/>
      <c r="L164" s="273"/>
      <c r="M164" s="273"/>
      <c r="N164" s="131" t="e">
        <f>SUM(H$61:H$66)/SUM($C$56:$E$57)%</f>
        <v>#DIV/0!</v>
      </c>
      <c r="O164" s="131" t="e">
        <f>SUM(H$61:H$62,H$64:H$65)/SUM($C$56:$D$57)%</f>
        <v>#DIV/0!</v>
      </c>
      <c r="P164" s="131" t="e">
        <f>SUM(H$61+H$64)/SUM($C$56:$C$57)%</f>
        <v>#DIV/0!</v>
      </c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</row>
    <row r="165" spans="1:35">
      <c r="A165" s="146"/>
      <c r="B165" s="146"/>
      <c r="C165" s="146"/>
      <c r="D165" s="146"/>
      <c r="E165" s="146"/>
      <c r="F165" s="146"/>
      <c r="G165" s="146"/>
      <c r="H165" s="273" t="s">
        <v>216</v>
      </c>
      <c r="I165" s="273"/>
      <c r="J165" s="273"/>
      <c r="K165" s="273"/>
      <c r="L165" s="273"/>
      <c r="M165" s="273"/>
      <c r="N165" s="131" t="e">
        <f>SUM(I$61:I$66)/SUM($C$56:$E$57)%</f>
        <v>#DIV/0!</v>
      </c>
      <c r="O165" s="131" t="e">
        <f>SUM(I$61:I$62,I$64:I$65)/SUM($C$56:$D$57)%</f>
        <v>#DIV/0!</v>
      </c>
      <c r="P165" s="131" t="e">
        <f>SUM(I$61+I$64)/SUM($C$56:$C$57)%</f>
        <v>#DIV/0!</v>
      </c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</row>
    <row r="166" spans="1:35">
      <c r="A166" s="146"/>
      <c r="B166" s="146"/>
      <c r="C166" s="146"/>
      <c r="D166" s="146"/>
      <c r="E166" s="146"/>
      <c r="F166" s="146"/>
      <c r="G166" s="146"/>
      <c r="H166" s="273" t="s">
        <v>217</v>
      </c>
      <c r="I166" s="273"/>
      <c r="J166" s="273"/>
      <c r="K166" s="273"/>
      <c r="L166" s="273"/>
      <c r="M166" s="273"/>
      <c r="N166" s="131" t="e">
        <f>SUM(J$61:J$66)/SUM($C$56:$E$57)%</f>
        <v>#DIV/0!</v>
      </c>
      <c r="O166" s="131" t="e">
        <f>SUM(J$61:J$62,J$64:J$65)/SUM($C$56:$D$57)%</f>
        <v>#DIV/0!</v>
      </c>
      <c r="P166" s="131" t="e">
        <f>SUM(J$61+J$64)/SUM($C$56:$C$57)%</f>
        <v>#DIV/0!</v>
      </c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</row>
    <row r="167" spans="1:35">
      <c r="A167" s="146"/>
      <c r="B167" s="146"/>
      <c r="C167" s="146"/>
      <c r="D167" s="146"/>
      <c r="E167" s="146"/>
      <c r="F167" s="146"/>
      <c r="G167" s="146"/>
      <c r="H167" s="273" t="s">
        <v>218</v>
      </c>
      <c r="I167" s="273"/>
      <c r="J167" s="273"/>
      <c r="K167" s="273"/>
      <c r="L167" s="273"/>
      <c r="M167" s="273"/>
      <c r="N167" s="131" t="e">
        <f>SUM(K$61:K$66)/SUM($C$56:$E$57)%</f>
        <v>#DIV/0!</v>
      </c>
      <c r="O167" s="131" t="e">
        <f>SUM(K$61:K$62,K$64:K$65)/SUM($C$56:$D$57)%</f>
        <v>#DIV/0!</v>
      </c>
      <c r="P167" s="131" t="e">
        <f>SUM(K$61+K$64)/SUM($C$56:$C$57)%</f>
        <v>#DIV/0!</v>
      </c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</row>
    <row r="168" spans="1:3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</row>
    <row r="169" spans="1:3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</row>
    <row r="170" spans="1:3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</row>
    <row r="171" spans="1:3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</row>
    <row r="172" spans="1:3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</row>
    <row r="173" spans="1:3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</row>
    <row r="174" spans="1:3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</row>
    <row r="175" spans="1:3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</row>
    <row r="176" spans="1:3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</row>
    <row r="177" spans="1:3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</row>
    <row r="178" spans="1:3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</row>
    <row r="179" spans="1:3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</row>
  </sheetData>
  <sheetProtection algorithmName="SHA-512" hashValue="jB2PpxcnyjBknWqXXeo6QsRJAh62CwjNvlGWNHP1WpiKTcWlpecqN8EwuSYQGTFP2aXcO8peVIQ9vNFk4WL93g==" saltValue="G77mVuf1mrkHl3+9oouFng==" spinCount="100000" sheet="1" objects="1" scenarios="1"/>
  <protectedRanges>
    <protectedRange password="CE28" sqref="D11:D14 D24:D31 G11:G14 G24:G31" name="Range2_1"/>
    <protectedRange password="CE28" sqref="F63:G63 F65:G66 I63 I65:I66" name="Range7"/>
  </protectedRanges>
  <mergeCells count="195">
    <mergeCell ref="N111:N112"/>
    <mergeCell ref="O111:O112"/>
    <mergeCell ref="H148:M148"/>
    <mergeCell ref="H149:M149"/>
    <mergeCell ref="H144:M144"/>
    <mergeCell ref="H162:M162"/>
    <mergeCell ref="H163:M163"/>
    <mergeCell ref="H164:M164"/>
    <mergeCell ref="H165:M165"/>
    <mergeCell ref="H141:M141"/>
    <mergeCell ref="H142:M142"/>
    <mergeCell ref="H143:M143"/>
    <mergeCell ref="H167:M167"/>
    <mergeCell ref="H166:M166"/>
    <mergeCell ref="H156:M156"/>
    <mergeCell ref="H157:M157"/>
    <mergeCell ref="H158:M158"/>
    <mergeCell ref="H159:M159"/>
    <mergeCell ref="H160:M160"/>
    <mergeCell ref="H161:M161"/>
    <mergeCell ref="H150:M150"/>
    <mergeCell ref="H151:M151"/>
    <mergeCell ref="H152:M152"/>
    <mergeCell ref="H153:M153"/>
    <mergeCell ref="H154:M154"/>
    <mergeCell ref="H155:M155"/>
    <mergeCell ref="A138:F138"/>
    <mergeCell ref="H138:M138"/>
    <mergeCell ref="A139:F139"/>
    <mergeCell ref="H139:M139"/>
    <mergeCell ref="H140:M140"/>
    <mergeCell ref="H147:M147"/>
    <mergeCell ref="A140:F140"/>
    <mergeCell ref="A135:F135"/>
    <mergeCell ref="H135:M135"/>
    <mergeCell ref="A136:F136"/>
    <mergeCell ref="H136:M136"/>
    <mergeCell ref="A137:F137"/>
    <mergeCell ref="H137:M137"/>
    <mergeCell ref="H145:M145"/>
    <mergeCell ref="H146:M146"/>
    <mergeCell ref="A132:F132"/>
    <mergeCell ref="H132:M132"/>
    <mergeCell ref="A133:F133"/>
    <mergeCell ref="H133:M133"/>
    <mergeCell ref="A134:F134"/>
    <mergeCell ref="H134:M134"/>
    <mergeCell ref="A129:F129"/>
    <mergeCell ref="A130:F130"/>
    <mergeCell ref="A131:F131"/>
    <mergeCell ref="H131:M131"/>
    <mergeCell ref="A126:F126"/>
    <mergeCell ref="H126:M126"/>
    <mergeCell ref="A127:F127"/>
    <mergeCell ref="H127:M127"/>
    <mergeCell ref="A128:F128"/>
    <mergeCell ref="H128:M128"/>
    <mergeCell ref="H129:M129"/>
    <mergeCell ref="H130:P130"/>
    <mergeCell ref="A123:F123"/>
    <mergeCell ref="H123:M123"/>
    <mergeCell ref="A124:F124"/>
    <mergeCell ref="H124:M124"/>
    <mergeCell ref="A125:F125"/>
    <mergeCell ref="H125:M125"/>
    <mergeCell ref="A120:F120"/>
    <mergeCell ref="A121:F121"/>
    <mergeCell ref="H121:M121"/>
    <mergeCell ref="A122:F122"/>
    <mergeCell ref="H122:M122"/>
    <mergeCell ref="H119:P120"/>
    <mergeCell ref="A117:F117"/>
    <mergeCell ref="H117:M117"/>
    <mergeCell ref="A118:F118"/>
    <mergeCell ref="H118:M118"/>
    <mergeCell ref="A119:F119"/>
    <mergeCell ref="A114:F114"/>
    <mergeCell ref="H114:M114"/>
    <mergeCell ref="A115:F115"/>
    <mergeCell ref="H115:M115"/>
    <mergeCell ref="A116:F116"/>
    <mergeCell ref="H116:M116"/>
    <mergeCell ref="A110:F110"/>
    <mergeCell ref="H110:M110"/>
    <mergeCell ref="A111:F111"/>
    <mergeCell ref="A113:F113"/>
    <mergeCell ref="H113:M113"/>
    <mergeCell ref="A107:F107"/>
    <mergeCell ref="H107:M107"/>
    <mergeCell ref="A108:F108"/>
    <mergeCell ref="H108:M108"/>
    <mergeCell ref="A109:F109"/>
    <mergeCell ref="H109:M109"/>
    <mergeCell ref="A112:F112"/>
    <mergeCell ref="H111:M112"/>
    <mergeCell ref="A104:F104"/>
    <mergeCell ref="H104:M104"/>
    <mergeCell ref="A105:F105"/>
    <mergeCell ref="H105:M105"/>
    <mergeCell ref="A106:F106"/>
    <mergeCell ref="H106:M106"/>
    <mergeCell ref="A96:E96"/>
    <mergeCell ref="H96:L96"/>
    <mergeCell ref="A102:F102"/>
    <mergeCell ref="H102:M102"/>
    <mergeCell ref="A103:F103"/>
    <mergeCell ref="H103:M103"/>
    <mergeCell ref="H97:L97"/>
    <mergeCell ref="A93:E93"/>
    <mergeCell ref="H93:L93"/>
    <mergeCell ref="A94:E94"/>
    <mergeCell ref="H94:L94"/>
    <mergeCell ref="A95:E95"/>
    <mergeCell ref="H95:L95"/>
    <mergeCell ref="A90:E90"/>
    <mergeCell ref="H90:L90"/>
    <mergeCell ref="A91:E91"/>
    <mergeCell ref="H91:L91"/>
    <mergeCell ref="A92:E92"/>
    <mergeCell ref="H92:L92"/>
    <mergeCell ref="A68:K68"/>
    <mergeCell ref="A87:E87"/>
    <mergeCell ref="H87:L87"/>
    <mergeCell ref="A88:E88"/>
    <mergeCell ref="H88:L88"/>
    <mergeCell ref="A89:E89"/>
    <mergeCell ref="H89:L89"/>
    <mergeCell ref="A70:A74"/>
    <mergeCell ref="A75:A79"/>
    <mergeCell ref="A81:N83"/>
    <mergeCell ref="A85:E85"/>
    <mergeCell ref="H85:L85"/>
    <mergeCell ref="A86:E86"/>
    <mergeCell ref="H86:L86"/>
    <mergeCell ref="A56:A57"/>
    <mergeCell ref="A59:K59"/>
    <mergeCell ref="A61:A63"/>
    <mergeCell ref="A64:A66"/>
    <mergeCell ref="Y42:Z42"/>
    <mergeCell ref="A50:F50"/>
    <mergeCell ref="A52:A53"/>
    <mergeCell ref="L42:M42"/>
    <mergeCell ref="N42:O42"/>
    <mergeCell ref="P42:Q42"/>
    <mergeCell ref="R42:T42"/>
    <mergeCell ref="U42:V42"/>
    <mergeCell ref="W42:X42"/>
    <mergeCell ref="H42:I42"/>
    <mergeCell ref="J42:K42"/>
    <mergeCell ref="D42:E42"/>
    <mergeCell ref="F42:G42"/>
    <mergeCell ref="A54:A55"/>
    <mergeCell ref="S43:T43"/>
    <mergeCell ref="S44:T44"/>
    <mergeCell ref="S45:T45"/>
    <mergeCell ref="S46:T46"/>
    <mergeCell ref="S47:T47"/>
    <mergeCell ref="U35:X35"/>
    <mergeCell ref="Y35:Z36"/>
    <mergeCell ref="AA35:AB36"/>
    <mergeCell ref="AD35:AF35"/>
    <mergeCell ref="F36:G36"/>
    <mergeCell ref="H36:I36"/>
    <mergeCell ref="J36:K36"/>
    <mergeCell ref="L36:L37"/>
    <mergeCell ref="M36:M37"/>
    <mergeCell ref="N36:N37"/>
    <mergeCell ref="S36:S37"/>
    <mergeCell ref="T36:T37"/>
    <mergeCell ref="U36:U37"/>
    <mergeCell ref="V36:X36"/>
    <mergeCell ref="AB42:AC42"/>
    <mergeCell ref="AE42:AF42"/>
    <mergeCell ref="AH42:AI42"/>
    <mergeCell ref="P111:P112"/>
    <mergeCell ref="A2:C2"/>
    <mergeCell ref="A7:J7"/>
    <mergeCell ref="B8:D8"/>
    <mergeCell ref="E8:G8"/>
    <mergeCell ref="H8:J8"/>
    <mergeCell ref="C9:D9"/>
    <mergeCell ref="F9:G9"/>
    <mergeCell ref="I9:J9"/>
    <mergeCell ref="A34:K34"/>
    <mergeCell ref="A35:A37"/>
    <mergeCell ref="B35:C36"/>
    <mergeCell ref="D35:E36"/>
    <mergeCell ref="F35:K35"/>
    <mergeCell ref="L35:T35"/>
    <mergeCell ref="O36:O37"/>
    <mergeCell ref="P36:P37"/>
    <mergeCell ref="Q36:Q37"/>
    <mergeCell ref="R36:R37"/>
    <mergeCell ref="A41:E41"/>
    <mergeCell ref="B42:C42"/>
  </mergeCells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r:id="rId4" name="Option Button 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0" r:id="rId5" name="Option Button 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" r:id="rId6" name="Option Button 4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" r:id="rId7" name="Option Button 5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" r:id="rId8" name="Option Button 6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" r:id="rId9" name="Option Button 7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" r:id="rId10" name="Option Button 8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" r:id="rId11" name="Option Button 9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" r:id="rId12" name="Option Button 10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" r:id="rId13" name="Option Button 1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" r:id="rId14" name="Option Button 12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" r:id="rId15" name="Option Button 13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9" r:id="rId16" name="Option Button 14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0" r:id="rId17" name="Option Button 15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1" r:id="rId18" name="Option Button 16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2" r:id="rId19" name="Option Button 17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3" r:id="rId20" name="Option Button 18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4" r:id="rId21" name="Option Button 19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5" r:id="rId22" name="Option Button 20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6" r:id="rId23" name="Option Button 2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7" r:id="rId24" name="Option Button 2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I179"/>
  <sheetViews>
    <sheetView rightToLeft="1" topLeftCell="A115" zoomScale="96" zoomScaleNormal="96" workbookViewId="0">
      <selection sqref="A1:XFD1048576"/>
    </sheetView>
  </sheetViews>
  <sheetFormatPr defaultColWidth="9" defaultRowHeight="15.75"/>
  <cols>
    <col min="1" max="1" width="15" style="40" customWidth="1"/>
    <col min="2" max="2" width="12.140625" style="40" customWidth="1"/>
    <col min="3" max="3" width="18.7109375" style="40" customWidth="1"/>
    <col min="4" max="4" width="12.42578125" style="40" customWidth="1"/>
    <col min="5" max="5" width="8.7109375" style="40" customWidth="1"/>
    <col min="6" max="6" width="8.140625" style="40" customWidth="1"/>
    <col min="7" max="7" width="10.28515625" style="40" customWidth="1"/>
    <col min="8" max="8" width="8.42578125" style="40" customWidth="1"/>
    <col min="9" max="9" width="9.140625" style="40" customWidth="1"/>
    <col min="10" max="10" width="10" style="40" customWidth="1"/>
    <col min="11" max="11" width="8.42578125" style="40" customWidth="1"/>
    <col min="12" max="12" width="18.7109375" style="40" customWidth="1"/>
    <col min="13" max="13" width="8.7109375" style="40" customWidth="1"/>
    <col min="14" max="14" width="10" style="40" customWidth="1"/>
    <col min="15" max="15" width="9.7109375" style="40" customWidth="1"/>
    <col min="16" max="16" width="10.140625" style="40" customWidth="1"/>
    <col min="17" max="17" width="9" style="40"/>
    <col min="18" max="18" width="8.140625" style="40" customWidth="1"/>
    <col min="19" max="28" width="9" style="40"/>
    <col min="29" max="29" width="7.5703125" style="40" customWidth="1"/>
    <col min="30" max="16384" width="9" style="40"/>
  </cols>
  <sheetData>
    <row r="1" spans="1:35" ht="16.5" thickBot="1">
      <c r="A1" s="63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</row>
    <row r="2" spans="1:35" ht="16.5" thickBot="1">
      <c r="A2" s="174" t="s">
        <v>0</v>
      </c>
      <c r="B2" s="175"/>
      <c r="C2" s="176"/>
      <c r="D2" s="146"/>
      <c r="E2" s="146"/>
      <c r="F2" s="54" t="s">
        <v>1</v>
      </c>
      <c r="G2" s="54"/>
      <c r="H2" s="54"/>
      <c r="I2" s="54"/>
      <c r="J2" s="54"/>
      <c r="K2" s="54"/>
      <c r="L2" s="54"/>
      <c r="M2" s="54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</row>
    <row r="3" spans="1:35" ht="57.75" customHeight="1">
      <c r="A3" s="3" t="s">
        <v>2</v>
      </c>
      <c r="B3" s="22" t="s">
        <v>3</v>
      </c>
      <c r="C3" s="23" t="s">
        <v>4</v>
      </c>
      <c r="D3" s="146"/>
      <c r="E3" s="55"/>
      <c r="F3" s="54"/>
      <c r="G3" s="54"/>
      <c r="H3" s="54"/>
      <c r="I3" s="54"/>
      <c r="J3" s="54"/>
      <c r="K3" s="54"/>
      <c r="L3" s="54"/>
      <c r="M3" s="54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</row>
    <row r="4" spans="1:35">
      <c r="A4" s="20" t="s">
        <v>5</v>
      </c>
      <c r="B4" s="158"/>
      <c r="C4" s="158"/>
      <c r="D4" s="146"/>
      <c r="E4" s="55"/>
      <c r="F4" s="54"/>
      <c r="G4" s="54"/>
      <c r="H4" s="54"/>
      <c r="I4" s="54"/>
      <c r="J4" s="54"/>
      <c r="K4" s="54"/>
      <c r="L4" s="54"/>
      <c r="M4" s="54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</row>
    <row r="5" spans="1:35" ht="16.5" thickBot="1">
      <c r="A5" s="4" t="s">
        <v>6</v>
      </c>
      <c r="B5" s="158"/>
      <c r="C5" s="158"/>
      <c r="D5" s="146"/>
      <c r="E5" s="146"/>
      <c r="F5" s="54"/>
      <c r="G5" s="54"/>
      <c r="H5" s="54"/>
      <c r="I5" s="54"/>
      <c r="J5" s="54"/>
      <c r="K5" s="54"/>
      <c r="L5" s="54"/>
      <c r="M5" s="54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</row>
    <row r="6" spans="1:35" ht="12" customHeight="1" thickBo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</row>
    <row r="7" spans="1:35" ht="32.25" customHeight="1" thickBot="1">
      <c r="A7" s="177" t="s">
        <v>7</v>
      </c>
      <c r="B7" s="178"/>
      <c r="C7" s="178"/>
      <c r="D7" s="178"/>
      <c r="E7" s="178"/>
      <c r="F7" s="178"/>
      <c r="G7" s="178"/>
      <c r="H7" s="178"/>
      <c r="I7" s="178"/>
      <c r="J7" s="179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</row>
    <row r="8" spans="1:35">
      <c r="A8" s="5" t="s">
        <v>8</v>
      </c>
      <c r="B8" s="180" t="s">
        <v>5</v>
      </c>
      <c r="C8" s="181"/>
      <c r="D8" s="182"/>
      <c r="E8" s="180" t="s">
        <v>6</v>
      </c>
      <c r="F8" s="181"/>
      <c r="G8" s="182"/>
      <c r="H8" s="180" t="s">
        <v>9</v>
      </c>
      <c r="I8" s="181"/>
      <c r="J8" s="183"/>
      <c r="K8" s="146"/>
      <c r="L8" s="55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</row>
    <row r="9" spans="1:35" ht="16.5" thickBot="1">
      <c r="A9" s="6" t="s">
        <v>10</v>
      </c>
      <c r="B9" s="7" t="s">
        <v>11</v>
      </c>
      <c r="C9" s="184" t="s">
        <v>12</v>
      </c>
      <c r="D9" s="185"/>
      <c r="E9" s="7" t="s">
        <v>11</v>
      </c>
      <c r="F9" s="184" t="s">
        <v>12</v>
      </c>
      <c r="G9" s="185"/>
      <c r="H9" s="7" t="s">
        <v>11</v>
      </c>
      <c r="I9" s="184" t="s">
        <v>12</v>
      </c>
      <c r="J9" s="186"/>
      <c r="K9" s="55"/>
      <c r="L9" s="55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</row>
    <row r="10" spans="1:35">
      <c r="A10" s="39" t="s">
        <v>263</v>
      </c>
      <c r="B10" s="158"/>
      <c r="C10" s="158"/>
      <c r="D10" s="91"/>
      <c r="E10" s="158"/>
      <c r="F10" s="158"/>
      <c r="G10" s="91"/>
      <c r="H10" s="111">
        <f>B10+E10</f>
        <v>0</v>
      </c>
      <c r="I10" s="110">
        <f t="shared" ref="H10:J31" si="0">C10+F10</f>
        <v>0</v>
      </c>
      <c r="J10" s="112"/>
      <c r="K10" s="146"/>
      <c r="L10" s="55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</row>
    <row r="11" spans="1:35">
      <c r="A11" s="39" t="s">
        <v>186</v>
      </c>
      <c r="B11" s="158"/>
      <c r="C11" s="158"/>
      <c r="D11" s="8"/>
      <c r="E11" s="158"/>
      <c r="F11" s="158"/>
      <c r="G11" s="8"/>
      <c r="H11" s="113">
        <f t="shared" si="0"/>
        <v>0</v>
      </c>
      <c r="I11" s="113">
        <f t="shared" si="0"/>
        <v>0</v>
      </c>
      <c r="J11" s="114"/>
      <c r="K11" s="146"/>
      <c r="L11" s="146"/>
      <c r="M11" s="55"/>
      <c r="N11" s="55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</row>
    <row r="12" spans="1:35">
      <c r="A12" s="11" t="s">
        <v>269</v>
      </c>
      <c r="B12" s="158"/>
      <c r="C12" s="158"/>
      <c r="D12" s="8"/>
      <c r="E12" s="158"/>
      <c r="F12" s="158"/>
      <c r="G12" s="8"/>
      <c r="H12" s="113">
        <f t="shared" si="0"/>
        <v>0</v>
      </c>
      <c r="I12" s="113">
        <f t="shared" si="0"/>
        <v>0</v>
      </c>
      <c r="J12" s="114"/>
      <c r="K12" s="146"/>
      <c r="L12" s="146"/>
      <c r="M12" s="55"/>
      <c r="N12" s="55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</row>
    <row r="13" spans="1:35">
      <c r="A13" s="11" t="s">
        <v>264</v>
      </c>
      <c r="B13" s="158"/>
      <c r="C13" s="158"/>
      <c r="D13" s="8"/>
      <c r="E13" s="158"/>
      <c r="F13" s="158"/>
      <c r="G13" s="8"/>
      <c r="H13" s="113">
        <f t="shared" si="0"/>
        <v>0</v>
      </c>
      <c r="I13" s="113">
        <f t="shared" si="0"/>
        <v>0</v>
      </c>
      <c r="J13" s="114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</row>
    <row r="14" spans="1:35">
      <c r="A14" s="11" t="s">
        <v>265</v>
      </c>
      <c r="B14" s="158"/>
      <c r="C14" s="158"/>
      <c r="D14" s="13"/>
      <c r="E14" s="158"/>
      <c r="F14" s="158"/>
      <c r="G14" s="13"/>
      <c r="H14" s="113">
        <f t="shared" si="0"/>
        <v>0</v>
      </c>
      <c r="I14" s="113">
        <f t="shared" si="0"/>
        <v>0</v>
      </c>
      <c r="J14" s="115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</row>
    <row r="15" spans="1:35">
      <c r="A15" s="11" t="s">
        <v>13</v>
      </c>
      <c r="B15" s="158"/>
      <c r="C15" s="158"/>
      <c r="D15" s="159"/>
      <c r="E15" s="158"/>
      <c r="F15" s="158"/>
      <c r="G15" s="159"/>
      <c r="H15" s="113">
        <f t="shared" si="0"/>
        <v>0</v>
      </c>
      <c r="I15" s="113">
        <f t="shared" si="0"/>
        <v>0</v>
      </c>
      <c r="J15" s="116">
        <f>D15+G15</f>
        <v>0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</row>
    <row r="16" spans="1:35">
      <c r="A16" s="11" t="s">
        <v>220</v>
      </c>
      <c r="B16" s="158"/>
      <c r="C16" s="158"/>
      <c r="D16" s="159"/>
      <c r="E16" s="158"/>
      <c r="F16" s="158"/>
      <c r="G16" s="159"/>
      <c r="H16" s="113">
        <f t="shared" si="0"/>
        <v>0</v>
      </c>
      <c r="I16" s="113">
        <f t="shared" si="0"/>
        <v>0</v>
      </c>
      <c r="J16" s="116">
        <f t="shared" si="0"/>
        <v>0</v>
      </c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</row>
    <row r="17" spans="1:35">
      <c r="A17" s="11" t="s">
        <v>221</v>
      </c>
      <c r="B17" s="158"/>
      <c r="C17" s="158"/>
      <c r="D17" s="159"/>
      <c r="E17" s="158"/>
      <c r="F17" s="158"/>
      <c r="G17" s="159"/>
      <c r="H17" s="113">
        <f t="shared" si="0"/>
        <v>0</v>
      </c>
      <c r="I17" s="113">
        <f t="shared" si="0"/>
        <v>0</v>
      </c>
      <c r="J17" s="116">
        <f t="shared" si="0"/>
        <v>0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</row>
    <row r="18" spans="1:35">
      <c r="A18" s="11" t="s">
        <v>14</v>
      </c>
      <c r="B18" s="158"/>
      <c r="C18" s="158"/>
      <c r="D18" s="159"/>
      <c r="E18" s="158"/>
      <c r="F18" s="158"/>
      <c r="G18" s="159"/>
      <c r="H18" s="113">
        <f t="shared" si="0"/>
        <v>0</v>
      </c>
      <c r="I18" s="113">
        <f t="shared" si="0"/>
        <v>0</v>
      </c>
      <c r="J18" s="116">
        <f t="shared" si="0"/>
        <v>0</v>
      </c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</row>
    <row r="19" spans="1:35">
      <c r="A19" s="11" t="s">
        <v>15</v>
      </c>
      <c r="B19" s="158"/>
      <c r="C19" s="158"/>
      <c r="D19" s="159"/>
      <c r="E19" s="158"/>
      <c r="F19" s="158"/>
      <c r="G19" s="159"/>
      <c r="H19" s="113">
        <f t="shared" si="0"/>
        <v>0</v>
      </c>
      <c r="I19" s="113">
        <f t="shared" si="0"/>
        <v>0</v>
      </c>
      <c r="J19" s="116">
        <f t="shared" si="0"/>
        <v>0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</row>
    <row r="20" spans="1:35">
      <c r="A20" s="11" t="s">
        <v>16</v>
      </c>
      <c r="B20" s="158"/>
      <c r="C20" s="158"/>
      <c r="D20" s="159"/>
      <c r="E20" s="158"/>
      <c r="F20" s="158"/>
      <c r="G20" s="159"/>
      <c r="H20" s="113">
        <f t="shared" si="0"/>
        <v>0</v>
      </c>
      <c r="I20" s="113">
        <f t="shared" si="0"/>
        <v>0</v>
      </c>
      <c r="J20" s="116">
        <f t="shared" si="0"/>
        <v>0</v>
      </c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</row>
    <row r="21" spans="1:35">
      <c r="A21" s="11" t="s">
        <v>17</v>
      </c>
      <c r="B21" s="158"/>
      <c r="C21" s="158"/>
      <c r="D21" s="159"/>
      <c r="E21" s="158"/>
      <c r="F21" s="158"/>
      <c r="G21" s="159"/>
      <c r="H21" s="113">
        <f t="shared" si="0"/>
        <v>0</v>
      </c>
      <c r="I21" s="113">
        <f t="shared" si="0"/>
        <v>0</v>
      </c>
      <c r="J21" s="116">
        <f t="shared" si="0"/>
        <v>0</v>
      </c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</row>
    <row r="22" spans="1:35">
      <c r="A22" s="11" t="s">
        <v>18</v>
      </c>
      <c r="B22" s="158"/>
      <c r="C22" s="158"/>
      <c r="D22" s="159"/>
      <c r="E22" s="158"/>
      <c r="F22" s="158"/>
      <c r="G22" s="159"/>
      <c r="H22" s="113">
        <f t="shared" si="0"/>
        <v>0</v>
      </c>
      <c r="I22" s="113">
        <f t="shared" si="0"/>
        <v>0</v>
      </c>
      <c r="J22" s="116">
        <f t="shared" si="0"/>
        <v>0</v>
      </c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</row>
    <row r="23" spans="1:35">
      <c r="A23" s="11" t="s">
        <v>19</v>
      </c>
      <c r="B23" s="158"/>
      <c r="C23" s="158"/>
      <c r="D23" s="159"/>
      <c r="E23" s="158"/>
      <c r="F23" s="158"/>
      <c r="G23" s="159"/>
      <c r="H23" s="113">
        <f t="shared" si="0"/>
        <v>0</v>
      </c>
      <c r="I23" s="113">
        <f t="shared" si="0"/>
        <v>0</v>
      </c>
      <c r="J23" s="116">
        <f>D23+G23</f>
        <v>0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</row>
    <row r="24" spans="1:35">
      <c r="A24" s="11" t="s">
        <v>20</v>
      </c>
      <c r="B24" s="158"/>
      <c r="C24" s="158"/>
      <c r="D24" s="159"/>
      <c r="E24" s="158"/>
      <c r="F24" s="158"/>
      <c r="G24" s="159"/>
      <c r="H24" s="113">
        <f t="shared" si="0"/>
        <v>0</v>
      </c>
      <c r="I24" s="113">
        <f t="shared" si="0"/>
        <v>0</v>
      </c>
      <c r="J24" s="116">
        <f>D24+G24</f>
        <v>0</v>
      </c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</row>
    <row r="25" spans="1:35">
      <c r="A25" s="11" t="s">
        <v>21</v>
      </c>
      <c r="B25" s="158"/>
      <c r="C25" s="158"/>
      <c r="D25" s="15"/>
      <c r="E25" s="158"/>
      <c r="F25" s="158"/>
      <c r="G25" s="8"/>
      <c r="H25" s="113">
        <f t="shared" si="0"/>
        <v>0</v>
      </c>
      <c r="I25" s="113">
        <f t="shared" si="0"/>
        <v>0</v>
      </c>
      <c r="J25" s="114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</row>
    <row r="26" spans="1:35">
      <c r="A26" s="11" t="s">
        <v>22</v>
      </c>
      <c r="B26" s="158"/>
      <c r="C26" s="158"/>
      <c r="D26" s="15"/>
      <c r="E26" s="158"/>
      <c r="F26" s="158"/>
      <c r="G26" s="8"/>
      <c r="H26" s="113">
        <f t="shared" si="0"/>
        <v>0</v>
      </c>
      <c r="I26" s="113">
        <f t="shared" si="0"/>
        <v>0</v>
      </c>
      <c r="J26" s="114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</row>
    <row r="27" spans="1:35">
      <c r="A27" s="11" t="s">
        <v>23</v>
      </c>
      <c r="B27" s="158"/>
      <c r="C27" s="158"/>
      <c r="D27" s="15"/>
      <c r="E27" s="158"/>
      <c r="F27" s="158"/>
      <c r="G27" s="8"/>
      <c r="H27" s="113">
        <f t="shared" si="0"/>
        <v>0</v>
      </c>
      <c r="I27" s="113">
        <f t="shared" si="0"/>
        <v>0</v>
      </c>
      <c r="J27" s="114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</row>
    <row r="28" spans="1:35">
      <c r="A28" s="11" t="s">
        <v>24</v>
      </c>
      <c r="B28" s="158"/>
      <c r="C28" s="158"/>
      <c r="D28" s="15"/>
      <c r="E28" s="158"/>
      <c r="F28" s="158"/>
      <c r="G28" s="8"/>
      <c r="H28" s="113">
        <f t="shared" si="0"/>
        <v>0</v>
      </c>
      <c r="I28" s="113">
        <f t="shared" si="0"/>
        <v>0</v>
      </c>
      <c r="J28" s="114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</row>
    <row r="29" spans="1:35">
      <c r="A29" s="11" t="s">
        <v>25</v>
      </c>
      <c r="B29" s="158"/>
      <c r="C29" s="158"/>
      <c r="D29" s="15"/>
      <c r="E29" s="158"/>
      <c r="F29" s="158"/>
      <c r="G29" s="8"/>
      <c r="H29" s="113">
        <f t="shared" si="0"/>
        <v>0</v>
      </c>
      <c r="I29" s="113">
        <f t="shared" si="0"/>
        <v>0</v>
      </c>
      <c r="J29" s="114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</row>
    <row r="30" spans="1:35">
      <c r="A30" s="11" t="s">
        <v>26</v>
      </c>
      <c r="B30" s="158"/>
      <c r="C30" s="158"/>
      <c r="D30" s="15"/>
      <c r="E30" s="158"/>
      <c r="F30" s="158"/>
      <c r="G30" s="8"/>
      <c r="H30" s="113">
        <f t="shared" si="0"/>
        <v>0</v>
      </c>
      <c r="I30" s="113">
        <f t="shared" si="0"/>
        <v>0</v>
      </c>
      <c r="J30" s="114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</row>
    <row r="31" spans="1:35">
      <c r="A31" s="11" t="s">
        <v>27</v>
      </c>
      <c r="B31" s="158"/>
      <c r="C31" s="158"/>
      <c r="D31" s="16"/>
      <c r="E31" s="158"/>
      <c r="F31" s="158"/>
      <c r="G31" s="13"/>
      <c r="H31" s="113">
        <f t="shared" si="0"/>
        <v>0</v>
      </c>
      <c r="I31" s="113">
        <f t="shared" si="0"/>
        <v>0</v>
      </c>
      <c r="J31" s="115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</row>
    <row r="32" spans="1:35" ht="16.5" thickBot="1">
      <c r="A32" s="6" t="s">
        <v>28</v>
      </c>
      <c r="B32" s="117">
        <f>SUM(B10:B31)</f>
        <v>0</v>
      </c>
      <c r="C32" s="117">
        <f>SUM(C10:C31)</f>
        <v>0</v>
      </c>
      <c r="D32" s="142">
        <f>SUM(D15:D24)</f>
        <v>0</v>
      </c>
      <c r="E32" s="117">
        <f>SUM(E10:E31)</f>
        <v>0</v>
      </c>
      <c r="F32" s="117">
        <f>SUM(F10:F31)</f>
        <v>0</v>
      </c>
      <c r="G32" s="142">
        <f>SUM(G15:G24)</f>
        <v>0</v>
      </c>
      <c r="H32" s="117">
        <f>SUM(H10:H31)</f>
        <v>0</v>
      </c>
      <c r="I32" s="117">
        <f>SUM(I10:I31)</f>
        <v>0</v>
      </c>
      <c r="J32" s="118">
        <f>SUM(J15:J24)</f>
        <v>0</v>
      </c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</row>
    <row r="33" spans="1:35" ht="16.5" thickBot="1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</row>
    <row r="34" spans="1:35" ht="16.5" thickBot="1">
      <c r="A34" s="174" t="s">
        <v>29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</row>
    <row r="35" spans="1:35" ht="30.75" customHeight="1">
      <c r="A35" s="187" t="s">
        <v>2</v>
      </c>
      <c r="B35" s="190" t="s">
        <v>30</v>
      </c>
      <c r="C35" s="191"/>
      <c r="D35" s="190" t="s">
        <v>31</v>
      </c>
      <c r="E35" s="191"/>
      <c r="F35" s="194" t="s">
        <v>32</v>
      </c>
      <c r="G35" s="195"/>
      <c r="H35" s="195"/>
      <c r="I35" s="195"/>
      <c r="J35" s="195"/>
      <c r="K35" s="196"/>
      <c r="L35" s="194" t="s">
        <v>33</v>
      </c>
      <c r="M35" s="195"/>
      <c r="N35" s="195"/>
      <c r="O35" s="195"/>
      <c r="P35" s="195"/>
      <c r="Q35" s="195"/>
      <c r="R35" s="195"/>
      <c r="S35" s="195"/>
      <c r="T35" s="196"/>
      <c r="U35" s="194" t="s">
        <v>34</v>
      </c>
      <c r="V35" s="195"/>
      <c r="W35" s="195"/>
      <c r="X35" s="199"/>
      <c r="Y35" s="200" t="s">
        <v>177</v>
      </c>
      <c r="Z35" s="201"/>
      <c r="AA35" s="204" t="s">
        <v>273</v>
      </c>
      <c r="AB35" s="205"/>
      <c r="AC35" s="146"/>
      <c r="AD35" s="208" t="s">
        <v>182</v>
      </c>
      <c r="AE35" s="209"/>
      <c r="AF35" s="210"/>
      <c r="AG35" s="146"/>
      <c r="AH35" s="146"/>
      <c r="AI35" s="146"/>
    </row>
    <row r="36" spans="1:35" ht="34.9" customHeight="1">
      <c r="A36" s="188"/>
      <c r="B36" s="192"/>
      <c r="C36" s="193"/>
      <c r="D36" s="192"/>
      <c r="E36" s="193"/>
      <c r="F36" s="211" t="s">
        <v>35</v>
      </c>
      <c r="G36" s="212"/>
      <c r="H36" s="211" t="s">
        <v>36</v>
      </c>
      <c r="I36" s="212"/>
      <c r="J36" s="211" t="s">
        <v>37</v>
      </c>
      <c r="K36" s="212"/>
      <c r="L36" s="197" t="s">
        <v>38</v>
      </c>
      <c r="M36" s="197" t="s">
        <v>39</v>
      </c>
      <c r="N36" s="197" t="s">
        <v>40</v>
      </c>
      <c r="O36" s="197" t="s">
        <v>41</v>
      </c>
      <c r="P36" s="197" t="s">
        <v>42</v>
      </c>
      <c r="Q36" s="197" t="s">
        <v>43</v>
      </c>
      <c r="R36" s="197" t="s">
        <v>44</v>
      </c>
      <c r="S36" s="197" t="s">
        <v>45</v>
      </c>
      <c r="T36" s="197" t="s">
        <v>222</v>
      </c>
      <c r="U36" s="197" t="s">
        <v>46</v>
      </c>
      <c r="V36" s="211" t="s">
        <v>47</v>
      </c>
      <c r="W36" s="213"/>
      <c r="X36" s="214"/>
      <c r="Y36" s="202"/>
      <c r="Z36" s="203"/>
      <c r="AA36" s="206"/>
      <c r="AB36" s="207"/>
      <c r="AC36" s="146"/>
      <c r="AD36" s="41" t="s">
        <v>2</v>
      </c>
      <c r="AE36" s="42" t="s">
        <v>183</v>
      </c>
      <c r="AF36" s="43" t="s">
        <v>184</v>
      </c>
      <c r="AG36" s="146"/>
      <c r="AH36" s="146"/>
      <c r="AI36" s="146"/>
    </row>
    <row r="37" spans="1:35" ht="62.25" customHeight="1">
      <c r="A37" s="189"/>
      <c r="B37" s="17" t="s">
        <v>48</v>
      </c>
      <c r="C37" s="17" t="s">
        <v>49</v>
      </c>
      <c r="D37" s="17" t="s">
        <v>48</v>
      </c>
      <c r="E37" s="17" t="s">
        <v>49</v>
      </c>
      <c r="F37" s="17" t="s">
        <v>48</v>
      </c>
      <c r="G37" s="17" t="s">
        <v>49</v>
      </c>
      <c r="H37" s="17" t="s">
        <v>48</v>
      </c>
      <c r="I37" s="17" t="s">
        <v>49</v>
      </c>
      <c r="J37" s="17" t="s">
        <v>48</v>
      </c>
      <c r="K37" s="17" t="s">
        <v>49</v>
      </c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7" t="s">
        <v>50</v>
      </c>
      <c r="W37" s="17" t="s">
        <v>51</v>
      </c>
      <c r="X37" s="18" t="s">
        <v>52</v>
      </c>
      <c r="Y37" s="44" t="s">
        <v>178</v>
      </c>
      <c r="Z37" s="45" t="s">
        <v>179</v>
      </c>
      <c r="AA37" s="45" t="s">
        <v>180</v>
      </c>
      <c r="AB37" s="46" t="s">
        <v>181</v>
      </c>
      <c r="AC37" s="146"/>
      <c r="AD37" s="41" t="s">
        <v>185</v>
      </c>
      <c r="AE37" s="158"/>
      <c r="AF37" s="158"/>
      <c r="AG37" s="146"/>
      <c r="AH37" s="146"/>
      <c r="AI37" s="146"/>
    </row>
    <row r="38" spans="1:35" ht="16.5" thickBot="1">
      <c r="A38" s="20" t="s">
        <v>5</v>
      </c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46"/>
      <c r="AD38" s="47" t="s">
        <v>6</v>
      </c>
      <c r="AE38" s="158"/>
      <c r="AF38" s="158"/>
      <c r="AG38" s="146"/>
      <c r="AH38" s="146"/>
      <c r="AI38" s="146"/>
    </row>
    <row r="39" spans="1:35" ht="16.5" thickBot="1">
      <c r="A39" s="4" t="s">
        <v>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46"/>
      <c r="AD39" s="146"/>
      <c r="AE39" s="146"/>
      <c r="AF39" s="146"/>
      <c r="AG39" s="146"/>
      <c r="AH39" s="146"/>
      <c r="AI39" s="146"/>
    </row>
    <row r="40" spans="1:35" ht="16.5" thickBot="1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</row>
    <row r="41" spans="1:35" ht="16.5" thickBot="1">
      <c r="A41" s="174" t="s">
        <v>53</v>
      </c>
      <c r="B41" s="175"/>
      <c r="C41" s="175"/>
      <c r="D41" s="175"/>
      <c r="E41" s="17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</row>
    <row r="42" spans="1:35" ht="30.6" customHeight="1">
      <c r="A42" s="3" t="s">
        <v>54</v>
      </c>
      <c r="B42" s="194" t="s">
        <v>55</v>
      </c>
      <c r="C42" s="196"/>
      <c r="D42" s="194" t="s">
        <v>56</v>
      </c>
      <c r="E42" s="196"/>
      <c r="F42" s="194" t="s">
        <v>57</v>
      </c>
      <c r="G42" s="196"/>
      <c r="H42" s="194" t="s">
        <v>58</v>
      </c>
      <c r="I42" s="196"/>
      <c r="J42" s="194" t="s">
        <v>59</v>
      </c>
      <c r="K42" s="196"/>
      <c r="L42" s="194" t="s">
        <v>60</v>
      </c>
      <c r="M42" s="196"/>
      <c r="N42" s="194" t="s">
        <v>61</v>
      </c>
      <c r="O42" s="196"/>
      <c r="P42" s="194" t="s">
        <v>62</v>
      </c>
      <c r="Q42" s="196"/>
      <c r="R42" s="194" t="s">
        <v>63</v>
      </c>
      <c r="S42" s="195"/>
      <c r="T42" s="196"/>
      <c r="U42" s="194" t="s">
        <v>64</v>
      </c>
      <c r="V42" s="196"/>
      <c r="W42" s="194" t="s">
        <v>65</v>
      </c>
      <c r="X42" s="196"/>
      <c r="Y42" s="194" t="s">
        <v>66</v>
      </c>
      <c r="Z42" s="199"/>
      <c r="AA42" s="146"/>
      <c r="AB42" s="169" t="s">
        <v>53</v>
      </c>
      <c r="AC42" s="169"/>
      <c r="AD42" s="146"/>
      <c r="AE42" s="170" t="s">
        <v>280</v>
      </c>
      <c r="AF42" s="170"/>
      <c r="AG42" s="146"/>
      <c r="AH42" s="171" t="s">
        <v>281</v>
      </c>
      <c r="AI42" s="171"/>
    </row>
    <row r="43" spans="1:35" ht="31.5">
      <c r="A43" s="20" t="s">
        <v>2</v>
      </c>
      <c r="B43" s="17" t="s">
        <v>67</v>
      </c>
      <c r="C43" s="17" t="s">
        <v>6</v>
      </c>
      <c r="D43" s="17" t="s">
        <v>67</v>
      </c>
      <c r="E43" s="17" t="s">
        <v>6</v>
      </c>
      <c r="F43" s="17" t="s">
        <v>67</v>
      </c>
      <c r="G43" s="17" t="s">
        <v>6</v>
      </c>
      <c r="H43" s="17" t="s">
        <v>67</v>
      </c>
      <c r="I43" s="17" t="s">
        <v>6</v>
      </c>
      <c r="J43" s="17" t="s">
        <v>67</v>
      </c>
      <c r="K43" s="17" t="s">
        <v>6</v>
      </c>
      <c r="L43" s="17" t="s">
        <v>67</v>
      </c>
      <c r="M43" s="17" t="s">
        <v>6</v>
      </c>
      <c r="N43" s="17" t="s">
        <v>67</v>
      </c>
      <c r="O43" s="17" t="s">
        <v>6</v>
      </c>
      <c r="P43" s="17" t="s">
        <v>67</v>
      </c>
      <c r="Q43" s="17" t="s">
        <v>6</v>
      </c>
      <c r="R43" s="17" t="s">
        <v>67</v>
      </c>
      <c r="S43" s="211" t="s">
        <v>6</v>
      </c>
      <c r="T43" s="212"/>
      <c r="U43" s="17" t="s">
        <v>67</v>
      </c>
      <c r="V43" s="17" t="s">
        <v>6</v>
      </c>
      <c r="W43" s="17" t="s">
        <v>67</v>
      </c>
      <c r="X43" s="17" t="s">
        <v>6</v>
      </c>
      <c r="Y43" s="17" t="s">
        <v>67</v>
      </c>
      <c r="Z43" s="18" t="s">
        <v>6</v>
      </c>
      <c r="AA43" s="146"/>
      <c r="AB43" s="17" t="s">
        <v>67</v>
      </c>
      <c r="AC43" s="17" t="s">
        <v>6</v>
      </c>
      <c r="AD43" s="146"/>
      <c r="AE43" s="17" t="s">
        <v>67</v>
      </c>
      <c r="AF43" s="17" t="s">
        <v>6</v>
      </c>
      <c r="AG43" s="146"/>
      <c r="AH43" s="17" t="s">
        <v>67</v>
      </c>
      <c r="AI43" s="17" t="s">
        <v>6</v>
      </c>
    </row>
    <row r="44" spans="1:35" ht="30" customHeight="1">
      <c r="A44" s="21" t="s">
        <v>68</v>
      </c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220"/>
      <c r="T44" s="221"/>
      <c r="U44" s="160"/>
      <c r="V44" s="160"/>
      <c r="W44" s="160"/>
      <c r="X44" s="160"/>
      <c r="Y44" s="160"/>
      <c r="Z44" s="160"/>
      <c r="AA44" s="21" t="s">
        <v>68</v>
      </c>
      <c r="AB44" s="56">
        <f>U44+W44+Y44+R44+P44+N44+L44+J44+H44+F44+D44+B44</f>
        <v>0</v>
      </c>
      <c r="AC44" s="56">
        <f>V44+X44+Z44+S44+Q44+O44+M44+K44+I44+G44+E44+C44</f>
        <v>0</v>
      </c>
      <c r="AD44" s="146"/>
      <c r="AE44" s="62">
        <f>D38+E38</f>
        <v>0</v>
      </c>
      <c r="AF44" s="62">
        <f>D39+E39</f>
        <v>0</v>
      </c>
      <c r="AG44" s="146"/>
      <c r="AH44" s="62">
        <f>AB44-AE44</f>
        <v>0</v>
      </c>
      <c r="AI44" s="62">
        <f t="shared" ref="AI44:AI47" si="1">AC44-AF44</f>
        <v>0</v>
      </c>
    </row>
    <row r="45" spans="1:35" ht="36" customHeight="1">
      <c r="A45" s="58" t="s">
        <v>69</v>
      </c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222"/>
      <c r="T45" s="223"/>
      <c r="U45" s="161"/>
      <c r="V45" s="161"/>
      <c r="W45" s="161"/>
      <c r="X45" s="161"/>
      <c r="Y45" s="161"/>
      <c r="Z45" s="161"/>
      <c r="AA45" s="127" t="s">
        <v>69</v>
      </c>
      <c r="AB45" s="56">
        <f>U45+W45+Y45+R45+P45+N45+L45+J45+H45+F45+D45+B45</f>
        <v>0</v>
      </c>
      <c r="AC45" s="56">
        <f>V45+X45+Z45+S45+Q45+O45+M45+K45+I45+G45+E45+C45</f>
        <v>0</v>
      </c>
      <c r="AD45" s="146"/>
      <c r="AE45" s="56">
        <f>C52+C53+D52+D53</f>
        <v>0</v>
      </c>
      <c r="AF45" s="56">
        <f>C54+C55+D54+D55</f>
        <v>0</v>
      </c>
      <c r="AG45" s="146"/>
      <c r="AH45" s="62">
        <f t="shared" ref="AH45:AH47" si="2">AB45-AE45</f>
        <v>0</v>
      </c>
      <c r="AI45" s="62">
        <f t="shared" si="1"/>
        <v>0</v>
      </c>
    </row>
    <row r="46" spans="1:35" ht="35.25" customHeight="1">
      <c r="A46" s="59" t="s">
        <v>70</v>
      </c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224"/>
      <c r="T46" s="225"/>
      <c r="U46" s="162"/>
      <c r="V46" s="162"/>
      <c r="W46" s="162"/>
      <c r="X46" s="162"/>
      <c r="Y46" s="162"/>
      <c r="Z46" s="162"/>
      <c r="AA46" s="128" t="s">
        <v>70</v>
      </c>
      <c r="AB46" s="56">
        <f t="shared" ref="AB46:AC47" si="3">U46+W46+Y46+R46+P46+N46+L46+J46+H46+F46+D46+B46</f>
        <v>0</v>
      </c>
      <c r="AC46" s="56">
        <f t="shared" si="3"/>
        <v>0</v>
      </c>
      <c r="AD46" s="146"/>
      <c r="AE46" s="56">
        <f>E52+E53</f>
        <v>0</v>
      </c>
      <c r="AF46" s="56">
        <f>E54+E55</f>
        <v>0</v>
      </c>
      <c r="AG46" s="146"/>
      <c r="AH46" s="62">
        <f t="shared" si="2"/>
        <v>0</v>
      </c>
      <c r="AI46" s="62">
        <f t="shared" si="1"/>
        <v>0</v>
      </c>
    </row>
    <row r="47" spans="1:35" ht="30.75" thickBot="1">
      <c r="A47" s="60" t="s">
        <v>71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226"/>
      <c r="T47" s="227"/>
      <c r="U47" s="163"/>
      <c r="V47" s="163"/>
      <c r="W47" s="163"/>
      <c r="X47" s="163"/>
      <c r="Y47" s="163"/>
      <c r="Z47" s="163"/>
      <c r="AA47" s="129" t="s">
        <v>71</v>
      </c>
      <c r="AB47" s="56">
        <f>U47+W47+Y47+R47+P47+N47+L47+J47+H47+F47+D47+B47</f>
        <v>0</v>
      </c>
      <c r="AC47" s="56">
        <f t="shared" si="3"/>
        <v>0</v>
      </c>
      <c r="AD47" s="146"/>
      <c r="AE47" s="62">
        <f>F52+F53+G52+G53+H52+H53+I52+I53+J52+J53+K52+K53+L52+L53+M52+M53+N52+N53+O52+O53+P52+P53+Q52+Q53+R52+R53+S52+S53+T52+T53+U52+U53+V52+V53+W52+W53+X52+X53</f>
        <v>0</v>
      </c>
      <c r="AF47" s="62">
        <f>Y54+Y55-(C54+C55+D54+D55+E54+E55)</f>
        <v>0</v>
      </c>
      <c r="AG47" s="146"/>
      <c r="AH47" s="62">
        <f t="shared" si="2"/>
        <v>0</v>
      </c>
      <c r="AI47" s="62">
        <f t="shared" si="1"/>
        <v>0</v>
      </c>
    </row>
    <row r="48" spans="1:3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</row>
    <row r="49" spans="1:35" ht="16.5" thickBot="1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</row>
    <row r="50" spans="1:35" ht="16.5" thickBot="1">
      <c r="A50" s="174" t="s">
        <v>72</v>
      </c>
      <c r="B50" s="175"/>
      <c r="C50" s="175"/>
      <c r="D50" s="175"/>
      <c r="E50" s="175"/>
      <c r="F50" s="17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</row>
    <row r="51" spans="1:35" ht="31.5">
      <c r="A51" s="3" t="s">
        <v>2</v>
      </c>
      <c r="B51" s="22" t="s">
        <v>73</v>
      </c>
      <c r="C51" s="22" t="s">
        <v>74</v>
      </c>
      <c r="D51" s="22" t="s">
        <v>75</v>
      </c>
      <c r="E51" s="22" t="s">
        <v>76</v>
      </c>
      <c r="F51" s="22" t="s">
        <v>223</v>
      </c>
      <c r="G51" s="22" t="s">
        <v>224</v>
      </c>
      <c r="H51" s="22" t="s">
        <v>38</v>
      </c>
      <c r="I51" s="22" t="s">
        <v>225</v>
      </c>
      <c r="J51" s="22" t="s">
        <v>226</v>
      </c>
      <c r="K51" s="22" t="s">
        <v>40</v>
      </c>
      <c r="L51" s="22" t="s">
        <v>41</v>
      </c>
      <c r="M51" s="22" t="s">
        <v>42</v>
      </c>
      <c r="N51" s="22" t="s">
        <v>43</v>
      </c>
      <c r="O51" s="22" t="s">
        <v>227</v>
      </c>
      <c r="P51" s="22" t="s">
        <v>45</v>
      </c>
      <c r="Q51" s="22" t="s">
        <v>228</v>
      </c>
      <c r="R51" s="22" t="s">
        <v>77</v>
      </c>
      <c r="S51" s="22" t="s">
        <v>229</v>
      </c>
      <c r="T51" s="22" t="s">
        <v>78</v>
      </c>
      <c r="U51" s="22" t="s">
        <v>79</v>
      </c>
      <c r="V51" s="22" t="s">
        <v>80</v>
      </c>
      <c r="W51" s="22" t="s">
        <v>81</v>
      </c>
      <c r="X51" s="22" t="s">
        <v>270</v>
      </c>
      <c r="Y51" s="23" t="s">
        <v>28</v>
      </c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</row>
    <row r="52" spans="1:35">
      <c r="A52" s="215" t="s">
        <v>5</v>
      </c>
      <c r="B52" s="17" t="s">
        <v>82</v>
      </c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8">
        <f t="shared" ref="Y52:Y57" si="4">SUM(C52:X52)</f>
        <v>0</v>
      </c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</row>
    <row r="53" spans="1:35">
      <c r="A53" s="189"/>
      <c r="B53" s="17" t="s">
        <v>12</v>
      </c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8">
        <f t="shared" si="4"/>
        <v>0</v>
      </c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</row>
    <row r="54" spans="1:35">
      <c r="A54" s="215" t="s">
        <v>6</v>
      </c>
      <c r="B54" s="17" t="s">
        <v>82</v>
      </c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8">
        <f t="shared" si="4"/>
        <v>0</v>
      </c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</row>
    <row r="55" spans="1:35">
      <c r="A55" s="189"/>
      <c r="B55" s="17" t="s">
        <v>12</v>
      </c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8">
        <f t="shared" si="4"/>
        <v>0</v>
      </c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</row>
    <row r="56" spans="1:35">
      <c r="A56" s="215" t="s">
        <v>9</v>
      </c>
      <c r="B56" s="17" t="s">
        <v>82</v>
      </c>
      <c r="C56" s="17">
        <f>C52+C54</f>
        <v>0</v>
      </c>
      <c r="D56" s="17">
        <f t="shared" ref="C56:X57" si="5">D52+D54</f>
        <v>0</v>
      </c>
      <c r="E56" s="17">
        <f t="shared" si="5"/>
        <v>0</v>
      </c>
      <c r="F56" s="17">
        <f t="shared" si="5"/>
        <v>0</v>
      </c>
      <c r="G56" s="17">
        <f t="shared" si="5"/>
        <v>0</v>
      </c>
      <c r="H56" s="17">
        <f t="shared" si="5"/>
        <v>0</v>
      </c>
      <c r="I56" s="17">
        <f t="shared" si="5"/>
        <v>0</v>
      </c>
      <c r="J56" s="17">
        <f t="shared" si="5"/>
        <v>0</v>
      </c>
      <c r="K56" s="17">
        <f t="shared" si="5"/>
        <v>0</v>
      </c>
      <c r="L56" s="17">
        <f t="shared" si="5"/>
        <v>0</v>
      </c>
      <c r="M56" s="17">
        <f t="shared" si="5"/>
        <v>0</v>
      </c>
      <c r="N56" s="17">
        <f t="shared" si="5"/>
        <v>0</v>
      </c>
      <c r="O56" s="17">
        <f t="shared" si="5"/>
        <v>0</v>
      </c>
      <c r="P56" s="17">
        <f t="shared" si="5"/>
        <v>0</v>
      </c>
      <c r="Q56" s="17">
        <f t="shared" si="5"/>
        <v>0</v>
      </c>
      <c r="R56" s="17">
        <f t="shared" si="5"/>
        <v>0</v>
      </c>
      <c r="S56" s="17">
        <f t="shared" si="5"/>
        <v>0</v>
      </c>
      <c r="T56" s="17">
        <f t="shared" si="5"/>
        <v>0</v>
      </c>
      <c r="U56" s="17">
        <f t="shared" si="5"/>
        <v>0</v>
      </c>
      <c r="V56" s="17">
        <f t="shared" si="5"/>
        <v>0</v>
      </c>
      <c r="W56" s="17">
        <f t="shared" si="5"/>
        <v>0</v>
      </c>
      <c r="X56" s="17">
        <f t="shared" si="5"/>
        <v>0</v>
      </c>
      <c r="Y56" s="18">
        <f t="shared" si="4"/>
        <v>0</v>
      </c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</row>
    <row r="57" spans="1:35" ht="16.5" thickBot="1">
      <c r="A57" s="216"/>
      <c r="B57" s="19" t="s">
        <v>12</v>
      </c>
      <c r="C57" s="17">
        <f t="shared" si="5"/>
        <v>0</v>
      </c>
      <c r="D57" s="17">
        <f t="shared" si="5"/>
        <v>0</v>
      </c>
      <c r="E57" s="17">
        <f t="shared" si="5"/>
        <v>0</v>
      </c>
      <c r="F57" s="17">
        <f t="shared" si="5"/>
        <v>0</v>
      </c>
      <c r="G57" s="17">
        <f t="shared" si="5"/>
        <v>0</v>
      </c>
      <c r="H57" s="17">
        <f t="shared" si="5"/>
        <v>0</v>
      </c>
      <c r="I57" s="17">
        <f t="shared" si="5"/>
        <v>0</v>
      </c>
      <c r="J57" s="17">
        <f t="shared" si="5"/>
        <v>0</v>
      </c>
      <c r="K57" s="17">
        <f t="shared" si="5"/>
        <v>0</v>
      </c>
      <c r="L57" s="17">
        <f t="shared" si="5"/>
        <v>0</v>
      </c>
      <c r="M57" s="17">
        <f t="shared" si="5"/>
        <v>0</v>
      </c>
      <c r="N57" s="17">
        <f t="shared" si="5"/>
        <v>0</v>
      </c>
      <c r="O57" s="17">
        <f t="shared" si="5"/>
        <v>0</v>
      </c>
      <c r="P57" s="17">
        <f t="shared" si="5"/>
        <v>0</v>
      </c>
      <c r="Q57" s="17">
        <f t="shared" si="5"/>
        <v>0</v>
      </c>
      <c r="R57" s="17">
        <f t="shared" si="5"/>
        <v>0</v>
      </c>
      <c r="S57" s="17">
        <f t="shared" si="5"/>
        <v>0</v>
      </c>
      <c r="T57" s="17">
        <f t="shared" si="5"/>
        <v>0</v>
      </c>
      <c r="U57" s="17">
        <f t="shared" si="5"/>
        <v>0</v>
      </c>
      <c r="V57" s="17">
        <f t="shared" si="5"/>
        <v>0</v>
      </c>
      <c r="W57" s="17">
        <f t="shared" si="5"/>
        <v>0</v>
      </c>
      <c r="X57" s="17">
        <f t="shared" si="5"/>
        <v>0</v>
      </c>
      <c r="Y57" s="18">
        <f t="shared" si="4"/>
        <v>0</v>
      </c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</row>
    <row r="58" spans="1:35" ht="16.5" thickBot="1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</row>
    <row r="59" spans="1:35" ht="31.5" customHeight="1" thickBot="1">
      <c r="A59" s="217" t="s">
        <v>83</v>
      </c>
      <c r="B59" s="218"/>
      <c r="C59" s="218"/>
      <c r="D59" s="218"/>
      <c r="E59" s="218"/>
      <c r="F59" s="218"/>
      <c r="G59" s="218"/>
      <c r="H59" s="218"/>
      <c r="I59" s="218"/>
      <c r="J59" s="218"/>
      <c r="K59" s="219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</row>
    <row r="60" spans="1:35" ht="105" customHeight="1">
      <c r="A60" s="3" t="s">
        <v>2</v>
      </c>
      <c r="B60" s="22" t="s">
        <v>84</v>
      </c>
      <c r="C60" s="22" t="s">
        <v>85</v>
      </c>
      <c r="D60" s="22" t="s">
        <v>86</v>
      </c>
      <c r="E60" s="105" t="s">
        <v>87</v>
      </c>
      <c r="F60" s="22" t="s">
        <v>88</v>
      </c>
      <c r="G60" s="22" t="s">
        <v>89</v>
      </c>
      <c r="H60" s="22" t="s">
        <v>90</v>
      </c>
      <c r="I60" s="22" t="s">
        <v>91</v>
      </c>
      <c r="J60" s="22" t="s">
        <v>92</v>
      </c>
      <c r="K60" s="23" t="s">
        <v>93</v>
      </c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</row>
    <row r="61" spans="1:35" ht="32.25" customHeight="1">
      <c r="A61" s="215" t="s">
        <v>5</v>
      </c>
      <c r="B61" s="17" t="s">
        <v>74</v>
      </c>
      <c r="C61" s="158"/>
      <c r="D61" s="158"/>
      <c r="E61" s="158"/>
      <c r="F61" s="158"/>
      <c r="G61" s="158"/>
      <c r="H61" s="158"/>
      <c r="I61" s="158"/>
      <c r="J61" s="158"/>
      <c r="K61" s="158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</row>
    <row r="62" spans="1:35" ht="41.25" customHeight="1">
      <c r="A62" s="188"/>
      <c r="B62" s="17" t="s">
        <v>94</v>
      </c>
      <c r="C62" s="158"/>
      <c r="D62" s="158"/>
      <c r="E62" s="158"/>
      <c r="F62" s="164"/>
      <c r="G62" s="164"/>
      <c r="H62" s="158"/>
      <c r="I62" s="164"/>
      <c r="J62" s="158"/>
      <c r="K62" s="158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</row>
    <row r="63" spans="1:35" ht="32.25" customHeight="1">
      <c r="A63" s="189"/>
      <c r="B63" s="17" t="s">
        <v>95</v>
      </c>
      <c r="C63" s="158"/>
      <c r="D63" s="158"/>
      <c r="E63" s="158"/>
      <c r="F63" s="165"/>
      <c r="G63" s="165"/>
      <c r="H63" s="158"/>
      <c r="I63" s="165"/>
      <c r="J63" s="158"/>
      <c r="K63" s="158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</row>
    <row r="64" spans="1:35">
      <c r="A64" s="215" t="s">
        <v>6</v>
      </c>
      <c r="B64" s="17" t="s">
        <v>74</v>
      </c>
      <c r="C64" s="158"/>
      <c r="D64" s="158"/>
      <c r="E64" s="158"/>
      <c r="F64" s="158"/>
      <c r="G64" s="158"/>
      <c r="H64" s="158"/>
      <c r="I64" s="158"/>
      <c r="J64" s="158"/>
      <c r="K64" s="158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</row>
    <row r="65" spans="1:35" ht="42.75" customHeight="1">
      <c r="A65" s="188"/>
      <c r="B65" s="17" t="s">
        <v>94</v>
      </c>
      <c r="C65" s="158"/>
      <c r="D65" s="158"/>
      <c r="E65" s="158"/>
      <c r="F65" s="165"/>
      <c r="G65" s="165"/>
      <c r="H65" s="158"/>
      <c r="I65" s="165"/>
      <c r="J65" s="158"/>
      <c r="K65" s="158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</row>
    <row r="66" spans="1:35" ht="37.9" customHeight="1" thickBot="1">
      <c r="A66" s="216"/>
      <c r="B66" s="19" t="s">
        <v>95</v>
      </c>
      <c r="C66" s="158"/>
      <c r="D66" s="158"/>
      <c r="E66" s="158"/>
      <c r="F66" s="166"/>
      <c r="G66" s="166"/>
      <c r="H66" s="158"/>
      <c r="I66" s="166"/>
      <c r="J66" s="158"/>
      <c r="K66" s="158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</row>
    <row r="67" spans="1:3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</row>
    <row r="68" spans="1:35" ht="16.5" thickBot="1">
      <c r="A68" s="234" t="s">
        <v>96</v>
      </c>
      <c r="B68" s="235"/>
      <c r="C68" s="235"/>
      <c r="D68" s="235"/>
      <c r="E68" s="235"/>
      <c r="F68" s="235"/>
      <c r="G68" s="235"/>
      <c r="H68" s="235"/>
      <c r="I68" s="235"/>
      <c r="J68" s="235"/>
      <c r="K68" s="235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</row>
    <row r="69" spans="1:35" ht="32.25" thickBot="1">
      <c r="A69" s="152" t="s">
        <v>2</v>
      </c>
      <c r="B69" s="153" t="s">
        <v>97</v>
      </c>
      <c r="C69" s="26" t="s">
        <v>38</v>
      </c>
      <c r="D69" s="27" t="s">
        <v>39</v>
      </c>
      <c r="E69" s="27" t="s">
        <v>40</v>
      </c>
      <c r="F69" s="27" t="s">
        <v>41</v>
      </c>
      <c r="G69" s="27" t="s">
        <v>98</v>
      </c>
      <c r="H69" s="27" t="s">
        <v>43</v>
      </c>
      <c r="I69" s="27" t="s">
        <v>44</v>
      </c>
      <c r="J69" s="28" t="s">
        <v>45</v>
      </c>
      <c r="K69" s="28" t="s">
        <v>276</v>
      </c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</row>
    <row r="70" spans="1:35" ht="28.5" customHeight="1">
      <c r="A70" s="236" t="s">
        <v>5</v>
      </c>
      <c r="B70" s="29" t="s">
        <v>99</v>
      </c>
      <c r="C70" s="158"/>
      <c r="D70" s="158"/>
      <c r="E70" s="158"/>
      <c r="F70" s="158"/>
      <c r="G70" s="158"/>
      <c r="H70" s="158"/>
      <c r="I70" s="158"/>
      <c r="J70" s="158"/>
      <c r="K70" s="158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</row>
    <row r="71" spans="1:35" ht="31.5">
      <c r="A71" s="237"/>
      <c r="B71" s="30" t="s">
        <v>100</v>
      </c>
      <c r="C71" s="158"/>
      <c r="D71" s="158"/>
      <c r="E71" s="158"/>
      <c r="F71" s="158"/>
      <c r="G71" s="158"/>
      <c r="H71" s="158"/>
      <c r="I71" s="158"/>
      <c r="J71" s="158"/>
      <c r="K71" s="158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</row>
    <row r="72" spans="1:35" ht="31.5">
      <c r="A72" s="237"/>
      <c r="B72" s="30" t="s">
        <v>101</v>
      </c>
      <c r="C72" s="158"/>
      <c r="D72" s="158"/>
      <c r="E72" s="158"/>
      <c r="F72" s="158"/>
      <c r="G72" s="158"/>
      <c r="H72" s="158"/>
      <c r="I72" s="158"/>
      <c r="J72" s="158"/>
      <c r="K72" s="158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</row>
    <row r="73" spans="1:35" ht="31.5">
      <c r="A73" s="237"/>
      <c r="B73" s="30" t="s">
        <v>102</v>
      </c>
      <c r="C73" s="158"/>
      <c r="D73" s="158"/>
      <c r="E73" s="158"/>
      <c r="F73" s="158"/>
      <c r="G73" s="158"/>
      <c r="H73" s="158"/>
      <c r="I73" s="158"/>
      <c r="J73" s="158"/>
      <c r="K73" s="158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</row>
    <row r="74" spans="1:35" ht="30" customHeight="1" thickBot="1">
      <c r="A74" s="238"/>
      <c r="B74" s="31" t="s">
        <v>93</v>
      </c>
      <c r="C74" s="158"/>
      <c r="D74" s="158"/>
      <c r="E74" s="158"/>
      <c r="F74" s="158"/>
      <c r="G74" s="158"/>
      <c r="H74" s="158"/>
      <c r="I74" s="158"/>
      <c r="J74" s="158"/>
      <c r="K74" s="158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</row>
    <row r="75" spans="1:35" ht="31.5" customHeight="1">
      <c r="A75" s="236" t="s">
        <v>6</v>
      </c>
      <c r="B75" s="32" t="s">
        <v>99</v>
      </c>
      <c r="C75" s="158"/>
      <c r="D75" s="158"/>
      <c r="E75" s="158"/>
      <c r="F75" s="158"/>
      <c r="G75" s="158"/>
      <c r="H75" s="158"/>
      <c r="I75" s="158"/>
      <c r="J75" s="158"/>
      <c r="K75" s="158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</row>
    <row r="76" spans="1:35" ht="31.5">
      <c r="A76" s="237"/>
      <c r="B76" s="30" t="s">
        <v>100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</row>
    <row r="77" spans="1:35" ht="31.5">
      <c r="A77" s="237"/>
      <c r="B77" s="30" t="s">
        <v>101</v>
      </c>
      <c r="C77" s="158"/>
      <c r="D77" s="158"/>
      <c r="E77" s="158"/>
      <c r="F77" s="158"/>
      <c r="G77" s="158"/>
      <c r="H77" s="158"/>
      <c r="I77" s="158"/>
      <c r="J77" s="158"/>
      <c r="K77" s="158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</row>
    <row r="78" spans="1:35" ht="31.5">
      <c r="A78" s="237"/>
      <c r="B78" s="30" t="s">
        <v>102</v>
      </c>
      <c r="C78" s="158"/>
      <c r="D78" s="158"/>
      <c r="E78" s="158"/>
      <c r="F78" s="158"/>
      <c r="G78" s="158"/>
      <c r="H78" s="158"/>
      <c r="I78" s="158"/>
      <c r="J78" s="158"/>
      <c r="K78" s="158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</row>
    <row r="79" spans="1:35" ht="33.75" customHeight="1" thickBot="1">
      <c r="A79" s="238"/>
      <c r="B79" s="31" t="s">
        <v>93</v>
      </c>
      <c r="C79" s="158"/>
      <c r="D79" s="158"/>
      <c r="E79" s="158"/>
      <c r="F79" s="158"/>
      <c r="G79" s="158"/>
      <c r="H79" s="158"/>
      <c r="I79" s="158"/>
      <c r="J79" s="158"/>
      <c r="K79" s="158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</row>
    <row r="80" spans="1:35" ht="16.5" thickBot="1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</row>
    <row r="81" spans="1:35" ht="24.95" customHeight="1">
      <c r="A81" s="239" t="s">
        <v>219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1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</row>
    <row r="82" spans="1:35" ht="24.95" customHeight="1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4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</row>
    <row r="83" spans="1:35" ht="24.95" customHeight="1" thickBot="1">
      <c r="A83" s="245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  <c r="N83" s="247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</row>
    <row r="84" spans="1:35" ht="24.9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</row>
    <row r="85" spans="1:35">
      <c r="A85" s="228" t="s">
        <v>103</v>
      </c>
      <c r="B85" s="229"/>
      <c r="C85" s="229"/>
      <c r="D85" s="229"/>
      <c r="E85" s="230"/>
      <c r="F85" s="145">
        <f>(E38+D38)-SUM(F38:K38)</f>
        <v>0</v>
      </c>
      <c r="G85" s="146"/>
      <c r="H85" s="231" t="s">
        <v>104</v>
      </c>
      <c r="I85" s="232"/>
      <c r="J85" s="232"/>
      <c r="K85" s="232"/>
      <c r="L85" s="233"/>
      <c r="M85" s="145">
        <f>(C52+C53)-SUM(C61:K61)</f>
        <v>0</v>
      </c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</row>
    <row r="86" spans="1:35">
      <c r="A86" s="228" t="s">
        <v>105</v>
      </c>
      <c r="B86" s="229"/>
      <c r="C86" s="229"/>
      <c r="D86" s="229"/>
      <c r="E86" s="230"/>
      <c r="F86" s="145">
        <f>(E39+D39)-SUM(F39:K39)</f>
        <v>0</v>
      </c>
      <c r="G86" s="146"/>
      <c r="H86" s="231" t="s">
        <v>106</v>
      </c>
      <c r="I86" s="232"/>
      <c r="J86" s="232"/>
      <c r="K86" s="232"/>
      <c r="L86" s="233"/>
      <c r="M86" s="145">
        <f>(C54+C55)-SUM(C64:K64)</f>
        <v>0</v>
      </c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</row>
    <row r="87" spans="1:35">
      <c r="A87" s="228" t="s">
        <v>107</v>
      </c>
      <c r="B87" s="229"/>
      <c r="C87" s="229"/>
      <c r="D87" s="229"/>
      <c r="E87" s="230"/>
      <c r="F87" s="145">
        <f>(E38+D38)-SUM(L38:T38)</f>
        <v>0</v>
      </c>
      <c r="G87" s="146"/>
      <c r="H87" s="231" t="s">
        <v>108</v>
      </c>
      <c r="I87" s="232"/>
      <c r="J87" s="232"/>
      <c r="K87" s="232"/>
      <c r="L87" s="233"/>
      <c r="M87" s="145">
        <f>(D52+D53)-SUM(C62:K62)</f>
        <v>0</v>
      </c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</row>
    <row r="88" spans="1:35">
      <c r="A88" s="228" t="s">
        <v>109</v>
      </c>
      <c r="B88" s="229"/>
      <c r="C88" s="229"/>
      <c r="D88" s="229"/>
      <c r="E88" s="230"/>
      <c r="F88" s="145">
        <f>(E39+D39)-SUM(L39:T39)</f>
        <v>0</v>
      </c>
      <c r="G88" s="146"/>
      <c r="H88" s="231" t="s">
        <v>110</v>
      </c>
      <c r="I88" s="232"/>
      <c r="J88" s="232"/>
      <c r="K88" s="232"/>
      <c r="L88" s="233"/>
      <c r="M88" s="145">
        <f>(D54+D55)-SUM(C65:K65)</f>
        <v>0</v>
      </c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</row>
    <row r="89" spans="1:35">
      <c r="A89" s="228" t="s">
        <v>111</v>
      </c>
      <c r="B89" s="229"/>
      <c r="C89" s="229"/>
      <c r="D89" s="229"/>
      <c r="E89" s="230"/>
      <c r="F89" s="145">
        <f>(E38+D38)-(B44+D44+F44+H44+J44+L44+N44+P44+R44+U44+W44+Y44)</f>
        <v>0</v>
      </c>
      <c r="G89" s="146"/>
      <c r="H89" s="231" t="s">
        <v>112</v>
      </c>
      <c r="I89" s="232"/>
      <c r="J89" s="232"/>
      <c r="K89" s="232"/>
      <c r="L89" s="233"/>
      <c r="M89" s="145">
        <f>(E52+E53)-SUM(C63:K63)</f>
        <v>0</v>
      </c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</row>
    <row r="90" spans="1:35">
      <c r="A90" s="228" t="s">
        <v>113</v>
      </c>
      <c r="B90" s="229"/>
      <c r="C90" s="229"/>
      <c r="D90" s="229"/>
      <c r="E90" s="230"/>
      <c r="F90" s="145">
        <f>(E39+D39)-(C44+E44+G44+I44+K44+M44+O44+Q44+S44+V44+X44+Z44)</f>
        <v>0</v>
      </c>
      <c r="G90" s="146"/>
      <c r="H90" s="231" t="s">
        <v>114</v>
      </c>
      <c r="I90" s="232"/>
      <c r="J90" s="232"/>
      <c r="K90" s="232"/>
      <c r="L90" s="233"/>
      <c r="M90" s="145">
        <f>(E54+E55)-SUM(C66:K66)</f>
        <v>0</v>
      </c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</row>
    <row r="91" spans="1:35">
      <c r="A91" s="228" t="s">
        <v>115</v>
      </c>
      <c r="B91" s="229"/>
      <c r="C91" s="229"/>
      <c r="D91" s="229"/>
      <c r="E91" s="230"/>
      <c r="F91" s="145">
        <f>SUM(C52:D53)-(B45+D45+F45+H45+J45+L45+N45+P45+R45+U45+W45+Y45)</f>
        <v>0</v>
      </c>
      <c r="G91" s="146"/>
      <c r="H91" s="231" t="s">
        <v>171</v>
      </c>
      <c r="I91" s="232"/>
      <c r="J91" s="232"/>
      <c r="K91" s="232"/>
      <c r="L91" s="233"/>
      <c r="M91" s="145" t="str">
        <f>IF(D38=(F38+H38+J38),"درست","غلط")</f>
        <v>درست</v>
      </c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</row>
    <row r="92" spans="1:35">
      <c r="A92" s="228" t="s">
        <v>116</v>
      </c>
      <c r="B92" s="229"/>
      <c r="C92" s="229"/>
      <c r="D92" s="229"/>
      <c r="E92" s="230"/>
      <c r="F92" s="145">
        <f>SUM(C54:D55)-(C45+E45+G45+I45+K45+M45+O45+Q45+S45+V45+X45+Z45)</f>
        <v>0</v>
      </c>
      <c r="G92" s="146"/>
      <c r="H92" s="231" t="s">
        <v>172</v>
      </c>
      <c r="I92" s="232"/>
      <c r="J92" s="232"/>
      <c r="K92" s="232"/>
      <c r="L92" s="233"/>
      <c r="M92" s="145" t="str">
        <f>IF(D39=(F39+H39+J39),"درست","غلط")</f>
        <v>درست</v>
      </c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</row>
    <row r="93" spans="1:35">
      <c r="A93" s="228" t="s">
        <v>117</v>
      </c>
      <c r="B93" s="229"/>
      <c r="C93" s="229"/>
      <c r="D93" s="229"/>
      <c r="E93" s="230"/>
      <c r="F93" s="145">
        <f>(E52+E53)-(B46+D46+F46+H46+J46+L46+N46+P46+R46+U46+W46+Y46)</f>
        <v>0</v>
      </c>
      <c r="G93" s="146"/>
      <c r="H93" s="231" t="s">
        <v>173</v>
      </c>
      <c r="I93" s="232"/>
      <c r="J93" s="232"/>
      <c r="K93" s="232"/>
      <c r="L93" s="233"/>
      <c r="M93" s="145" t="str">
        <f>IF(E38=(G38+I38+K38),"درست","غلط")</f>
        <v>درست</v>
      </c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</row>
    <row r="94" spans="1:35">
      <c r="A94" s="228" t="s">
        <v>118</v>
      </c>
      <c r="B94" s="229"/>
      <c r="C94" s="229"/>
      <c r="D94" s="229"/>
      <c r="E94" s="230"/>
      <c r="F94" s="145">
        <f>(E55+E54)-(C46+E46+G46+I46+K46+M46+O46+Q46+S46+V46+X46+Z46)</f>
        <v>0</v>
      </c>
      <c r="G94" s="146"/>
      <c r="H94" s="231" t="s">
        <v>174</v>
      </c>
      <c r="I94" s="232"/>
      <c r="J94" s="232"/>
      <c r="K94" s="232"/>
      <c r="L94" s="233"/>
      <c r="M94" s="145" t="str">
        <f>IF(E39=(G39+I39+K39),"درست","غلط")</f>
        <v>درست</v>
      </c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</row>
    <row r="95" spans="1:35">
      <c r="A95" s="228" t="s">
        <v>119</v>
      </c>
      <c r="B95" s="229"/>
      <c r="C95" s="229"/>
      <c r="D95" s="229"/>
      <c r="E95" s="230"/>
      <c r="F95" s="145">
        <f>SUM(F52:X53)-(B47+D47+F47+H47+J47+L47+N47+P47+R47+U47+W47+Y47)</f>
        <v>0</v>
      </c>
      <c r="G95" s="146"/>
      <c r="H95" s="231" t="s">
        <v>175</v>
      </c>
      <c r="I95" s="232"/>
      <c r="J95" s="232"/>
      <c r="K95" s="232"/>
      <c r="L95" s="233"/>
      <c r="M95" s="145">
        <f>(U38+V38+W38+X38+X39+W39+V39+U39)-((D38+E38+E39+D39)+((B38+C38+C39+B39)-N102))</f>
        <v>0</v>
      </c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</row>
    <row r="96" spans="1:35">
      <c r="A96" s="228" t="s">
        <v>120</v>
      </c>
      <c r="B96" s="229"/>
      <c r="C96" s="229"/>
      <c r="D96" s="229"/>
      <c r="E96" s="230"/>
      <c r="F96" s="145">
        <f>SUM(F54:X55)-(C47+E47+G47+I47+K47+M47+O47+Q47+S47+V47+X47+Z47)</f>
        <v>0</v>
      </c>
      <c r="G96" s="146"/>
      <c r="H96" s="231" t="s">
        <v>272</v>
      </c>
      <c r="I96" s="232"/>
      <c r="J96" s="232"/>
      <c r="K96" s="232"/>
      <c r="L96" s="233"/>
      <c r="M96" s="145">
        <f>(Y38+Z38+Y39+Z39)- (U38+V38+W38+X38+U39+V39+W39+X39)</f>
        <v>0</v>
      </c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</row>
    <row r="97" spans="1:35">
      <c r="A97" s="146"/>
      <c r="B97" s="146"/>
      <c r="C97" s="146"/>
      <c r="D97" s="146"/>
      <c r="E97" s="146"/>
      <c r="F97" s="146"/>
      <c r="G97" s="146"/>
      <c r="H97" s="231" t="s">
        <v>266</v>
      </c>
      <c r="I97" s="232"/>
      <c r="J97" s="232"/>
      <c r="K97" s="232"/>
      <c r="L97" s="233"/>
      <c r="M97" s="145">
        <f>(Y38+Z38+Y39+Z39)-((D38+E38+E39+D39)+((B38+C38+C39+B39)-N102))</f>
        <v>0</v>
      </c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</row>
    <row r="98" spans="1:3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</row>
    <row r="99" spans="1:3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</row>
    <row r="100" spans="1:3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</row>
    <row r="101" spans="1:3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</row>
    <row r="102" spans="1:35">
      <c r="A102" s="248" t="s">
        <v>121</v>
      </c>
      <c r="B102" s="248"/>
      <c r="C102" s="248"/>
      <c r="D102" s="248"/>
      <c r="E102" s="248"/>
      <c r="F102" s="248"/>
      <c r="G102" s="140">
        <f>H32+I32</f>
        <v>0</v>
      </c>
      <c r="H102" s="249" t="s">
        <v>122</v>
      </c>
      <c r="I102" s="250"/>
      <c r="J102" s="250"/>
      <c r="K102" s="250"/>
      <c r="L102" s="250"/>
      <c r="M102" s="251"/>
      <c r="N102" s="33">
        <f>SUM(B38:E39)-SUM(U38:X39)</f>
        <v>0</v>
      </c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</row>
    <row r="103" spans="1:35">
      <c r="A103" s="252" t="s">
        <v>123</v>
      </c>
      <c r="B103" s="252"/>
      <c r="C103" s="252"/>
      <c r="D103" s="252"/>
      <c r="E103" s="252"/>
      <c r="F103" s="252"/>
      <c r="G103" s="132">
        <f>B4+B5</f>
        <v>0</v>
      </c>
      <c r="H103" s="249" t="s">
        <v>124</v>
      </c>
      <c r="I103" s="250"/>
      <c r="J103" s="250"/>
      <c r="K103" s="250"/>
      <c r="L103" s="250"/>
      <c r="M103" s="251"/>
      <c r="N103" s="34" t="e">
        <f>(SUM(B38:E39)-SUM(U38:X39))*100/SUM(U38:X39)</f>
        <v>#DIV/0!</v>
      </c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</row>
    <row r="104" spans="1:35">
      <c r="A104" s="252" t="s">
        <v>125</v>
      </c>
      <c r="B104" s="252"/>
      <c r="C104" s="252"/>
      <c r="D104" s="252"/>
      <c r="E104" s="252"/>
      <c r="F104" s="252"/>
      <c r="G104" s="131" t="e">
        <f>G102/G103</f>
        <v>#DIV/0!</v>
      </c>
      <c r="H104" s="253" t="s">
        <v>126</v>
      </c>
      <c r="I104" s="253"/>
      <c r="J104" s="253"/>
      <c r="K104" s="253"/>
      <c r="L104" s="253"/>
      <c r="M104" s="253"/>
      <c r="N104" s="34" t="e">
        <f>SUM(B38:C39)/SUM(B38:E39)%</f>
        <v>#DIV/0!</v>
      </c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</row>
    <row r="105" spans="1:35">
      <c r="A105" s="252" t="s">
        <v>127</v>
      </c>
      <c r="B105" s="252"/>
      <c r="C105" s="252"/>
      <c r="D105" s="252"/>
      <c r="E105" s="252"/>
      <c r="F105" s="252"/>
      <c r="G105" s="131" t="e">
        <f>(I11+H11+H10+I10)*100/G102</f>
        <v>#DIV/0!</v>
      </c>
      <c r="H105" s="249" t="s">
        <v>128</v>
      </c>
      <c r="I105" s="250"/>
      <c r="J105" s="250"/>
      <c r="K105" s="250"/>
      <c r="L105" s="250"/>
      <c r="M105" s="251"/>
      <c r="N105" s="35" t="e">
        <f>SUM(H38:I39)/SUM(F38:I39)%</f>
        <v>#DIV/0!</v>
      </c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</row>
    <row r="106" spans="1:35">
      <c r="A106" s="252" t="s">
        <v>129</v>
      </c>
      <c r="B106" s="252"/>
      <c r="C106" s="252"/>
      <c r="D106" s="252"/>
      <c r="E106" s="252"/>
      <c r="F106" s="252"/>
      <c r="G106" s="131" t="e">
        <f>(SUM(H10:J12))*100/G102</f>
        <v>#DIV/0!</v>
      </c>
      <c r="H106" s="253" t="s">
        <v>130</v>
      </c>
      <c r="I106" s="253"/>
      <c r="J106" s="253"/>
      <c r="K106" s="253"/>
      <c r="L106" s="253"/>
      <c r="M106" s="253"/>
      <c r="N106" s="35" t="e">
        <f>SUM(F38:G39)/SUM(F38:I39)%</f>
        <v>#DIV/0!</v>
      </c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</row>
    <row r="107" spans="1:35">
      <c r="A107" s="252" t="s">
        <v>131</v>
      </c>
      <c r="B107" s="252"/>
      <c r="C107" s="252"/>
      <c r="D107" s="252"/>
      <c r="E107" s="252"/>
      <c r="F107" s="252"/>
      <c r="G107" s="131" t="e">
        <f>(H10+I10+H11+I11+H12+I12+H13+I13+H14+I14+H15+I15)*100/G102</f>
        <v>#DIV/0!</v>
      </c>
      <c r="H107" s="253" t="s">
        <v>132</v>
      </c>
      <c r="I107" s="253"/>
      <c r="J107" s="253"/>
      <c r="K107" s="253"/>
      <c r="L107" s="253"/>
      <c r="M107" s="253"/>
      <c r="N107" s="34" t="e">
        <f>SUM(F38:I39)/SUM(D38:E39)%</f>
        <v>#DIV/0!</v>
      </c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</row>
    <row r="108" spans="1:35">
      <c r="A108" s="252" t="s">
        <v>133</v>
      </c>
      <c r="B108" s="252"/>
      <c r="C108" s="252"/>
      <c r="D108" s="252"/>
      <c r="E108" s="252"/>
      <c r="F108" s="252"/>
      <c r="G108" s="131" t="e">
        <f>(H16+H17+H18+H19+H20+H21+H22+H23+H24+H25+H26+I26+I25+I24+I23+I22+I21+I20+I19+I18+I17+I16)*100/G102</f>
        <v>#DIV/0!</v>
      </c>
      <c r="H108" s="253" t="s">
        <v>134</v>
      </c>
      <c r="I108" s="253"/>
      <c r="J108" s="253"/>
      <c r="K108" s="253"/>
      <c r="L108" s="253"/>
      <c r="M108" s="253"/>
      <c r="N108" s="34" t="e">
        <f>SUM(U38:U39)*100/SUM(U38:X39)</f>
        <v>#DIV/0!</v>
      </c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</row>
    <row r="109" spans="1:35">
      <c r="A109" s="252" t="s">
        <v>135</v>
      </c>
      <c r="B109" s="252"/>
      <c r="C109" s="252"/>
      <c r="D109" s="252"/>
      <c r="E109" s="252"/>
      <c r="F109" s="252"/>
      <c r="G109" s="131" t="e">
        <f>SUM(H27:I31)*100/G102</f>
        <v>#DIV/0!</v>
      </c>
      <c r="H109" s="253" t="s">
        <v>136</v>
      </c>
      <c r="I109" s="253"/>
      <c r="J109" s="253"/>
      <c r="K109" s="253"/>
      <c r="L109" s="253"/>
      <c r="M109" s="253"/>
      <c r="N109" s="34" t="e">
        <f>SUM(X38:X39)*100/SUM(U38:X39)</f>
        <v>#DIV/0!</v>
      </c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</row>
    <row r="110" spans="1:35" ht="16.5" thickBot="1">
      <c r="A110" s="252" t="s">
        <v>137</v>
      </c>
      <c r="B110" s="252"/>
      <c r="C110" s="252"/>
      <c r="D110" s="252"/>
      <c r="E110" s="252"/>
      <c r="F110" s="252"/>
      <c r="G110" s="131" t="e">
        <f>(G109+G107)*100/G108</f>
        <v>#DIV/0!</v>
      </c>
      <c r="H110" s="258" t="s">
        <v>138</v>
      </c>
      <c r="I110" s="258"/>
      <c r="J110" s="258"/>
      <c r="K110" s="258"/>
      <c r="L110" s="258"/>
      <c r="M110" s="258"/>
      <c r="N110" s="36" t="e">
        <f>(C4+C5)*100/(B4+B5)</f>
        <v>#DIV/0!</v>
      </c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</row>
    <row r="111" spans="1:35">
      <c r="A111" s="252" t="s">
        <v>139</v>
      </c>
      <c r="B111" s="252"/>
      <c r="C111" s="252"/>
      <c r="D111" s="252"/>
      <c r="E111" s="252"/>
      <c r="F111" s="252"/>
      <c r="G111" s="131" t="e">
        <f t="shared" ref="G111:G120" si="6">J15*100/I15</f>
        <v>#DIV/0!</v>
      </c>
      <c r="H111" s="254" t="s">
        <v>140</v>
      </c>
      <c r="I111" s="255"/>
      <c r="J111" s="255"/>
      <c r="K111" s="255"/>
      <c r="L111" s="255"/>
      <c r="M111" s="255"/>
      <c r="N111" s="279" t="s">
        <v>204</v>
      </c>
      <c r="O111" s="172" t="s">
        <v>11</v>
      </c>
      <c r="P111" s="172" t="s">
        <v>12</v>
      </c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</row>
    <row r="112" spans="1:35">
      <c r="A112" s="252" t="s">
        <v>267</v>
      </c>
      <c r="B112" s="252"/>
      <c r="C112" s="252"/>
      <c r="D112" s="252"/>
      <c r="E112" s="252"/>
      <c r="F112" s="252"/>
      <c r="G112" s="131" t="e">
        <f t="shared" si="6"/>
        <v>#DIV/0!</v>
      </c>
      <c r="H112" s="256"/>
      <c r="I112" s="257"/>
      <c r="J112" s="257"/>
      <c r="K112" s="257"/>
      <c r="L112" s="257"/>
      <c r="M112" s="257"/>
      <c r="N112" s="280"/>
      <c r="O112" s="173"/>
      <c r="P112" s="173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</row>
    <row r="113" spans="1:35">
      <c r="A113" s="252" t="s">
        <v>268</v>
      </c>
      <c r="B113" s="252"/>
      <c r="C113" s="252"/>
      <c r="D113" s="252"/>
      <c r="E113" s="252"/>
      <c r="F113" s="252"/>
      <c r="G113" s="131" t="e">
        <f t="shared" si="6"/>
        <v>#DIV/0!</v>
      </c>
      <c r="H113" s="259" t="s">
        <v>141</v>
      </c>
      <c r="I113" s="259"/>
      <c r="J113" s="259"/>
      <c r="K113" s="259"/>
      <c r="L113" s="259"/>
      <c r="M113" s="259"/>
      <c r="N113" s="133" t="e">
        <f>SUM(Y56:Y57)/SUM(H32:I32)*1000</f>
        <v>#DIV/0!</v>
      </c>
      <c r="O113" s="131" t="e">
        <f>(Y56/H32)*1000</f>
        <v>#DIV/0!</v>
      </c>
      <c r="P113" s="131" t="e">
        <f>Y57/I32*1000</f>
        <v>#DIV/0!</v>
      </c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</row>
    <row r="114" spans="1:35">
      <c r="A114" s="252" t="s">
        <v>142</v>
      </c>
      <c r="B114" s="252"/>
      <c r="C114" s="252"/>
      <c r="D114" s="252"/>
      <c r="E114" s="252"/>
      <c r="F114" s="252"/>
      <c r="G114" s="131" t="e">
        <f t="shared" si="6"/>
        <v>#DIV/0!</v>
      </c>
      <c r="H114" s="252" t="s">
        <v>143</v>
      </c>
      <c r="I114" s="252"/>
      <c r="J114" s="252"/>
      <c r="K114" s="252"/>
      <c r="L114" s="252"/>
      <c r="M114" s="252"/>
      <c r="N114" s="134" t="e">
        <f>(C56+C57)*1000/SUM(D38:E39)</f>
        <v>#DIV/0!</v>
      </c>
      <c r="O114" s="131" t="e">
        <f>C56/SUM(D38:D39)*1000</f>
        <v>#DIV/0!</v>
      </c>
      <c r="P114" s="131" t="e">
        <f>C57/SUM(E38:E39)*1000</f>
        <v>#DIV/0!</v>
      </c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</row>
    <row r="115" spans="1:35">
      <c r="A115" s="252" t="s">
        <v>144</v>
      </c>
      <c r="B115" s="252"/>
      <c r="C115" s="252"/>
      <c r="D115" s="252"/>
      <c r="E115" s="252"/>
      <c r="F115" s="252"/>
      <c r="G115" s="131" t="e">
        <f t="shared" si="6"/>
        <v>#DIV/0!</v>
      </c>
      <c r="H115" s="252" t="s">
        <v>145</v>
      </c>
      <c r="I115" s="252"/>
      <c r="J115" s="252"/>
      <c r="K115" s="252"/>
      <c r="L115" s="252"/>
      <c r="M115" s="252"/>
      <c r="N115" s="134" t="e">
        <f>SUM(C56:D57)*1000/SUM(D38:E39)</f>
        <v>#DIV/0!</v>
      </c>
      <c r="O115" s="131" t="e">
        <f>SUM(C56:D56)/SUM(D38:D39)*1000</f>
        <v>#DIV/0!</v>
      </c>
      <c r="P115" s="131" t="e">
        <f>SUM(C57:D57)/SUM(E38:E39)*1000</f>
        <v>#DIV/0!</v>
      </c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</row>
    <row r="116" spans="1:35">
      <c r="A116" s="252" t="s">
        <v>146</v>
      </c>
      <c r="B116" s="252"/>
      <c r="C116" s="252"/>
      <c r="D116" s="252"/>
      <c r="E116" s="252"/>
      <c r="F116" s="252"/>
      <c r="G116" s="131" t="e">
        <f t="shared" si="6"/>
        <v>#DIV/0!</v>
      </c>
      <c r="H116" s="252" t="s">
        <v>147</v>
      </c>
      <c r="I116" s="252"/>
      <c r="J116" s="252"/>
      <c r="K116" s="252"/>
      <c r="L116" s="252"/>
      <c r="M116" s="252"/>
      <c r="N116" s="134" t="e">
        <f>SUM(C56:E57)*1000/SUM(D38:E39)</f>
        <v>#DIV/0!</v>
      </c>
      <c r="O116" s="131" t="e">
        <f>SUM(C56:E56)/SUM(D38:D39)*1000</f>
        <v>#DIV/0!</v>
      </c>
      <c r="P116" s="131" t="e">
        <f>SUM(C57:E57)/SUM(E38:E39)*1000</f>
        <v>#DIV/0!</v>
      </c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</row>
    <row r="117" spans="1:35">
      <c r="A117" s="252" t="s">
        <v>148</v>
      </c>
      <c r="B117" s="252"/>
      <c r="C117" s="252"/>
      <c r="D117" s="252"/>
      <c r="E117" s="252"/>
      <c r="F117" s="252"/>
      <c r="G117" s="131" t="e">
        <f t="shared" si="6"/>
        <v>#DIV/0!</v>
      </c>
      <c r="H117" s="252" t="s">
        <v>149</v>
      </c>
      <c r="I117" s="252"/>
      <c r="J117" s="252"/>
      <c r="K117" s="252"/>
      <c r="L117" s="252"/>
      <c r="M117" s="252"/>
      <c r="N117" s="134" t="e">
        <f>SUM(C56:E57)*1000/SUM(H10:I12)</f>
        <v>#DIV/0!</v>
      </c>
      <c r="O117" s="131" t="e">
        <f>SUM(C56:E56)/SUM(H10:H12)*1000</f>
        <v>#DIV/0!</v>
      </c>
      <c r="P117" s="131" t="e">
        <f>SUM(C57:E57)/SUM(I10:I12)*1000</f>
        <v>#DIV/0!</v>
      </c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</row>
    <row r="118" spans="1:35" ht="16.5" thickBot="1">
      <c r="A118" s="252" t="s">
        <v>150</v>
      </c>
      <c r="B118" s="252"/>
      <c r="C118" s="252"/>
      <c r="D118" s="252"/>
      <c r="E118" s="252"/>
      <c r="F118" s="252"/>
      <c r="G118" s="131" t="e">
        <f t="shared" si="6"/>
        <v>#DIV/0!</v>
      </c>
      <c r="H118" s="262" t="s">
        <v>151</v>
      </c>
      <c r="I118" s="262"/>
      <c r="J118" s="262"/>
      <c r="K118" s="262"/>
      <c r="L118" s="262"/>
      <c r="M118" s="262"/>
      <c r="N118" s="37" t="e">
        <f>SUM(C70:K79)*100000/SUM(D38:E39)</f>
        <v>#DIV/0!</v>
      </c>
      <c r="O118" s="50"/>
      <c r="P118" s="50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</row>
    <row r="119" spans="1:35">
      <c r="A119" s="252" t="s">
        <v>152</v>
      </c>
      <c r="B119" s="252"/>
      <c r="C119" s="252"/>
      <c r="D119" s="252"/>
      <c r="E119" s="252"/>
      <c r="F119" s="252"/>
      <c r="G119" s="131" t="e">
        <f t="shared" si="6"/>
        <v>#DIV/0!</v>
      </c>
      <c r="H119" s="260" t="s">
        <v>153</v>
      </c>
      <c r="I119" s="260"/>
      <c r="J119" s="260"/>
      <c r="K119" s="260"/>
      <c r="L119" s="260"/>
      <c r="M119" s="260"/>
      <c r="N119" s="260"/>
      <c r="O119" s="260"/>
      <c r="P119" s="260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</row>
    <row r="120" spans="1:35">
      <c r="A120" s="252" t="s">
        <v>285</v>
      </c>
      <c r="B120" s="252"/>
      <c r="C120" s="252"/>
      <c r="D120" s="252"/>
      <c r="E120" s="252"/>
      <c r="F120" s="252"/>
      <c r="G120" s="131" t="e">
        <f t="shared" si="6"/>
        <v>#DIV/0!</v>
      </c>
      <c r="H120" s="261"/>
      <c r="I120" s="261"/>
      <c r="J120" s="261"/>
      <c r="K120" s="261"/>
      <c r="L120" s="261"/>
      <c r="M120" s="261"/>
      <c r="N120" s="261"/>
      <c r="O120" s="261"/>
      <c r="P120" s="261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</row>
    <row r="121" spans="1:35">
      <c r="A121" s="252" t="s">
        <v>278</v>
      </c>
      <c r="B121" s="252"/>
      <c r="C121" s="252"/>
      <c r="D121" s="252"/>
      <c r="E121" s="252"/>
      <c r="F121" s="252"/>
      <c r="G121" s="131" t="e">
        <f>SUM(J15:J24)*100/SUM(I15:I24)</f>
        <v>#DIV/0!</v>
      </c>
      <c r="H121" s="259" t="s">
        <v>85</v>
      </c>
      <c r="I121" s="259"/>
      <c r="J121" s="259"/>
      <c r="K121" s="259"/>
      <c r="L121" s="259"/>
      <c r="M121" s="259"/>
      <c r="N121" s="133" t="e">
        <f>SUM(C$61:C$66)*1000/SUM($H$10:$I$12)</f>
        <v>#DIV/0!</v>
      </c>
      <c r="O121" s="51"/>
      <c r="P121" s="51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</row>
    <row r="122" spans="1:35">
      <c r="A122" s="252" t="s">
        <v>277</v>
      </c>
      <c r="B122" s="252"/>
      <c r="C122" s="252"/>
      <c r="D122" s="252"/>
      <c r="E122" s="252"/>
      <c r="F122" s="252"/>
      <c r="G122" s="131" t="e">
        <f>SUM(J16:J24)*100/SUM(I16:I24)</f>
        <v>#DIV/0!</v>
      </c>
      <c r="H122" s="252" t="s">
        <v>86</v>
      </c>
      <c r="I122" s="252"/>
      <c r="J122" s="252"/>
      <c r="K122" s="252"/>
      <c r="L122" s="252"/>
      <c r="M122" s="252"/>
      <c r="N122" s="133" t="e">
        <f>SUM(D$61:D$66)*1000/SUM($H$10:$I$12)</f>
        <v>#DIV/0!</v>
      </c>
      <c r="O122" s="48"/>
      <c r="P122" s="48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</row>
    <row r="123" spans="1:35">
      <c r="A123" s="252" t="s">
        <v>154</v>
      </c>
      <c r="B123" s="252"/>
      <c r="C123" s="252"/>
      <c r="D123" s="252"/>
      <c r="E123" s="252"/>
      <c r="F123" s="252"/>
      <c r="G123" s="131" t="e">
        <f>SUM(D38:E39)/SUM(H32:I32)*1000</f>
        <v>#DIV/0!</v>
      </c>
      <c r="H123" s="252" t="s">
        <v>155</v>
      </c>
      <c r="I123" s="252"/>
      <c r="J123" s="252"/>
      <c r="K123" s="252"/>
      <c r="L123" s="252"/>
      <c r="M123" s="252"/>
      <c r="N123" s="133" t="e">
        <f>SUM(E$61:E$66)*1000/SUM($H$10:$I$12)</f>
        <v>#DIV/0!</v>
      </c>
      <c r="O123" s="48"/>
      <c r="P123" s="48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</row>
    <row r="124" spans="1:35">
      <c r="A124" s="266" t="s">
        <v>156</v>
      </c>
      <c r="B124" s="266"/>
      <c r="C124" s="266"/>
      <c r="D124" s="266"/>
      <c r="E124" s="266"/>
      <c r="F124" s="266"/>
      <c r="G124" s="147" t="e">
        <f>(D38+E38+E39+D39)*1000/SUM(I15:I24)</f>
        <v>#DIV/0!</v>
      </c>
      <c r="H124" s="252" t="s">
        <v>157</v>
      </c>
      <c r="I124" s="252"/>
      <c r="J124" s="252"/>
      <c r="K124" s="252"/>
      <c r="L124" s="252"/>
      <c r="M124" s="252"/>
      <c r="N124" s="133" t="e">
        <f>SUM(F$61:F$66)*1000/SUM($H$10:$I$12)</f>
        <v>#DIV/0!</v>
      </c>
      <c r="O124" s="48"/>
      <c r="P124" s="48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</row>
    <row r="125" spans="1:35">
      <c r="A125" s="252" t="s">
        <v>158</v>
      </c>
      <c r="B125" s="252"/>
      <c r="C125" s="252"/>
      <c r="D125" s="252"/>
      <c r="E125" s="252"/>
      <c r="F125" s="252"/>
      <c r="G125" s="131" t="e">
        <f>(L38+L39)*1000/I15</f>
        <v>#DIV/0!</v>
      </c>
      <c r="H125" s="252" t="s">
        <v>89</v>
      </c>
      <c r="I125" s="252"/>
      <c r="J125" s="252"/>
      <c r="K125" s="252"/>
      <c r="L125" s="252"/>
      <c r="M125" s="252"/>
      <c r="N125" s="133" t="e">
        <f>SUM(G$61:G$66)*1000/SUM($H$10:$I$12)</f>
        <v>#DIV/0!</v>
      </c>
      <c r="O125" s="48"/>
      <c r="P125" s="48"/>
      <c r="Q125" s="57"/>
      <c r="R125" s="57"/>
      <c r="S125" s="57"/>
      <c r="T125" s="57"/>
      <c r="U125" s="57"/>
      <c r="V125" s="55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</row>
    <row r="126" spans="1:35">
      <c r="A126" s="252" t="s">
        <v>159</v>
      </c>
      <c r="B126" s="252"/>
      <c r="C126" s="252"/>
      <c r="D126" s="252"/>
      <c r="E126" s="252"/>
      <c r="F126" s="252"/>
      <c r="G126" s="131" t="e">
        <f>(M38+M39)*1000/(I17+I16)</f>
        <v>#DIV/0!</v>
      </c>
      <c r="H126" s="252" t="s">
        <v>90</v>
      </c>
      <c r="I126" s="252"/>
      <c r="J126" s="252"/>
      <c r="K126" s="252"/>
      <c r="L126" s="252"/>
      <c r="M126" s="252"/>
      <c r="N126" s="133" t="e">
        <f>SUM(H$61:H$66)*1000/SUM($H$10:$I$12)</f>
        <v>#DIV/0!</v>
      </c>
      <c r="O126" s="48"/>
      <c r="P126" s="48"/>
      <c r="Q126" s="57"/>
      <c r="R126" s="57"/>
      <c r="S126" s="57"/>
      <c r="T126" s="57"/>
      <c r="U126" s="57"/>
      <c r="V126" s="55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</row>
    <row r="127" spans="1:35">
      <c r="A127" s="252" t="s">
        <v>160</v>
      </c>
      <c r="B127" s="252"/>
      <c r="C127" s="252"/>
      <c r="D127" s="252"/>
      <c r="E127" s="252"/>
      <c r="F127" s="252"/>
      <c r="G127" s="131" t="e">
        <f>(N38+N39)*1000/I18</f>
        <v>#DIV/0!</v>
      </c>
      <c r="H127" s="252" t="s">
        <v>91</v>
      </c>
      <c r="I127" s="252"/>
      <c r="J127" s="252"/>
      <c r="K127" s="252"/>
      <c r="L127" s="252"/>
      <c r="M127" s="252"/>
      <c r="N127" s="133" t="e">
        <f>SUM(I$61:I$66)*1000/SUM($H$10:$I$12)</f>
        <v>#DIV/0!</v>
      </c>
      <c r="O127" s="48"/>
      <c r="P127" s="48"/>
      <c r="Q127" s="57"/>
      <c r="R127" s="57"/>
      <c r="S127" s="57"/>
      <c r="T127" s="57"/>
      <c r="U127" s="57"/>
      <c r="V127" s="55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</row>
    <row r="128" spans="1:35">
      <c r="A128" s="252" t="s">
        <v>161</v>
      </c>
      <c r="B128" s="252"/>
      <c r="C128" s="252"/>
      <c r="D128" s="252"/>
      <c r="E128" s="252"/>
      <c r="F128" s="252"/>
      <c r="G128" s="131" t="e">
        <f>(O38+O39)*1000/I19</f>
        <v>#DIV/0!</v>
      </c>
      <c r="H128" s="252" t="s">
        <v>162</v>
      </c>
      <c r="I128" s="252"/>
      <c r="J128" s="252"/>
      <c r="K128" s="252"/>
      <c r="L128" s="252"/>
      <c r="M128" s="252"/>
      <c r="N128" s="133" t="e">
        <f>SUM(J$61:J$66)*1000/SUM($H$10:$I$12)</f>
        <v>#DIV/0!</v>
      </c>
      <c r="O128" s="48"/>
      <c r="P128" s="48"/>
      <c r="Q128" s="57"/>
      <c r="R128" s="57"/>
      <c r="S128" s="57"/>
      <c r="T128" s="57"/>
      <c r="U128" s="57"/>
      <c r="V128" s="55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</row>
    <row r="129" spans="1:35">
      <c r="A129" s="252" t="s">
        <v>163</v>
      </c>
      <c r="B129" s="252"/>
      <c r="C129" s="252"/>
      <c r="D129" s="252"/>
      <c r="E129" s="252"/>
      <c r="F129" s="252"/>
      <c r="G129" s="131" t="e">
        <f>(P38+P39)*1000/I20</f>
        <v>#DIV/0!</v>
      </c>
      <c r="H129" s="252" t="s">
        <v>93</v>
      </c>
      <c r="I129" s="252"/>
      <c r="J129" s="252"/>
      <c r="K129" s="252"/>
      <c r="L129" s="252"/>
      <c r="M129" s="252"/>
      <c r="N129" s="133" t="e">
        <f>SUM(K$61:K$66)*1000/SUM($H$10:$I$12)</f>
        <v>#DIV/0!</v>
      </c>
      <c r="O129" s="48"/>
      <c r="P129" s="48"/>
      <c r="Q129" s="57"/>
      <c r="R129" s="57"/>
      <c r="S129" s="57"/>
      <c r="T129" s="57"/>
      <c r="U129" s="57"/>
      <c r="V129" s="55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</row>
    <row r="130" spans="1:35">
      <c r="A130" s="252" t="s">
        <v>164</v>
      </c>
      <c r="B130" s="252"/>
      <c r="C130" s="252"/>
      <c r="D130" s="252"/>
      <c r="E130" s="252"/>
      <c r="F130" s="252"/>
      <c r="G130" s="131" t="e">
        <f>(Q38+Q39)*1000/I21</f>
        <v>#DIV/0!</v>
      </c>
      <c r="H130" s="263" t="s">
        <v>176</v>
      </c>
      <c r="I130" s="264"/>
      <c r="J130" s="264"/>
      <c r="K130" s="264"/>
      <c r="L130" s="264"/>
      <c r="M130" s="264"/>
      <c r="N130" s="264"/>
      <c r="O130" s="264"/>
      <c r="P130" s="265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</row>
    <row r="131" spans="1:35">
      <c r="A131" s="252" t="s">
        <v>165</v>
      </c>
      <c r="B131" s="252"/>
      <c r="C131" s="252"/>
      <c r="D131" s="252"/>
      <c r="E131" s="252"/>
      <c r="F131" s="252"/>
      <c r="G131" s="131" t="e">
        <f>(R38+R39)*1000/I22</f>
        <v>#DIV/0!</v>
      </c>
      <c r="H131" s="268" t="s">
        <v>85</v>
      </c>
      <c r="I131" s="268"/>
      <c r="J131" s="268"/>
      <c r="K131" s="268"/>
      <c r="L131" s="268"/>
      <c r="M131" s="268"/>
      <c r="N131" s="1" t="e">
        <f>SUM(C61:C66)/SUM(D38:E39)*1000</f>
        <v>#DIV/0!</v>
      </c>
      <c r="O131" s="48"/>
      <c r="P131" s="48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</row>
    <row r="132" spans="1:35">
      <c r="A132" s="252" t="s">
        <v>166</v>
      </c>
      <c r="B132" s="252"/>
      <c r="C132" s="252"/>
      <c r="D132" s="252"/>
      <c r="E132" s="252"/>
      <c r="F132" s="252"/>
      <c r="G132" s="131" t="e">
        <f>(S38+S39)*1000/I23</f>
        <v>#DIV/0!</v>
      </c>
      <c r="H132" s="267" t="s">
        <v>86</v>
      </c>
      <c r="I132" s="267"/>
      <c r="J132" s="267"/>
      <c r="K132" s="267"/>
      <c r="L132" s="267"/>
      <c r="M132" s="267"/>
      <c r="N132" s="2" t="e">
        <f>SUM(D61:D66)/SUM(D38:E39)*1000</f>
        <v>#DIV/0!</v>
      </c>
      <c r="O132" s="48"/>
      <c r="P132" s="48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</row>
    <row r="133" spans="1:35">
      <c r="A133" s="266" t="s">
        <v>279</v>
      </c>
      <c r="B133" s="266"/>
      <c r="C133" s="266"/>
      <c r="D133" s="266"/>
      <c r="E133" s="266"/>
      <c r="F133" s="266"/>
      <c r="G133" s="147" t="e">
        <f>(T38+T39)*1000/I24</f>
        <v>#DIV/0!</v>
      </c>
      <c r="H133" s="267" t="s">
        <v>155</v>
      </c>
      <c r="I133" s="267"/>
      <c r="J133" s="267"/>
      <c r="K133" s="267"/>
      <c r="L133" s="267"/>
      <c r="M133" s="267"/>
      <c r="N133" s="2" t="e">
        <f>SUM(E61:E66)/SUM(D38:E39)*1000</f>
        <v>#DIV/0!</v>
      </c>
      <c r="O133" s="48"/>
      <c r="P133" s="48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</row>
    <row r="134" spans="1:35">
      <c r="A134" s="266" t="s">
        <v>167</v>
      </c>
      <c r="B134" s="266"/>
      <c r="C134" s="266"/>
      <c r="D134" s="266"/>
      <c r="E134" s="266"/>
      <c r="F134" s="266"/>
      <c r="G134" s="147" t="e">
        <f>SUM(G125:G133)*5/1000</f>
        <v>#DIV/0!</v>
      </c>
      <c r="H134" s="267" t="s">
        <v>157</v>
      </c>
      <c r="I134" s="267"/>
      <c r="J134" s="267"/>
      <c r="K134" s="267"/>
      <c r="L134" s="267"/>
      <c r="M134" s="267"/>
      <c r="N134" s="2" t="e">
        <f>SUM(F61:F66)/SUM(D38:E39)*1000</f>
        <v>#DIV/0!</v>
      </c>
      <c r="O134" s="48"/>
      <c r="P134" s="48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</row>
    <row r="135" spans="1:35">
      <c r="A135" s="252" t="s">
        <v>168</v>
      </c>
      <c r="B135" s="252"/>
      <c r="C135" s="252"/>
      <c r="D135" s="252"/>
      <c r="E135" s="252"/>
      <c r="F135" s="252"/>
      <c r="G135" s="131" t="e">
        <f>(D38+D39)/(E38+E39)</f>
        <v>#DIV/0!</v>
      </c>
      <c r="H135" s="267" t="s">
        <v>89</v>
      </c>
      <c r="I135" s="267"/>
      <c r="J135" s="267"/>
      <c r="K135" s="267"/>
      <c r="L135" s="267"/>
      <c r="M135" s="267"/>
      <c r="N135" s="2" t="e">
        <f>SUM(G61:G66)/SUM(D38:E39)*1000</f>
        <v>#DIV/0!</v>
      </c>
      <c r="O135" s="48"/>
      <c r="P135" s="48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</row>
    <row r="136" spans="1:35">
      <c r="A136" s="252" t="s">
        <v>169</v>
      </c>
      <c r="B136" s="252"/>
      <c r="C136" s="252"/>
      <c r="D136" s="252"/>
      <c r="E136" s="252"/>
      <c r="F136" s="252"/>
      <c r="G136" s="131" t="e">
        <f>G134*(E38+E39)/SUM(D38:E39)</f>
        <v>#DIV/0!</v>
      </c>
      <c r="H136" s="267" t="s">
        <v>90</v>
      </c>
      <c r="I136" s="267"/>
      <c r="J136" s="267"/>
      <c r="K136" s="267"/>
      <c r="L136" s="267"/>
      <c r="M136" s="267"/>
      <c r="N136" s="2" t="e">
        <f>SUM(H61:H66)/SUM(D38:E39)*1000</f>
        <v>#DIV/0!</v>
      </c>
      <c r="O136" s="48"/>
      <c r="P136" s="48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</row>
    <row r="137" spans="1:35">
      <c r="A137" s="252" t="s">
        <v>170</v>
      </c>
      <c r="B137" s="252"/>
      <c r="C137" s="252"/>
      <c r="D137" s="252"/>
      <c r="E137" s="252"/>
      <c r="F137" s="252"/>
      <c r="G137" s="131" t="e">
        <f>(G123-N113)/10</f>
        <v>#DIV/0!</v>
      </c>
      <c r="H137" s="267" t="s">
        <v>91</v>
      </c>
      <c r="I137" s="267"/>
      <c r="J137" s="267"/>
      <c r="K137" s="267"/>
      <c r="L137" s="267"/>
      <c r="M137" s="267"/>
      <c r="N137" s="2" t="e">
        <f>SUM(I61:I66)/SUM(D38:E39)*1000</f>
        <v>#DIV/0!</v>
      </c>
      <c r="O137" s="48"/>
      <c r="P137" s="48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</row>
    <row r="138" spans="1:35">
      <c r="A138" s="252" t="s">
        <v>274</v>
      </c>
      <c r="B138" s="252"/>
      <c r="C138" s="252"/>
      <c r="D138" s="252"/>
      <c r="E138" s="252"/>
      <c r="F138" s="252"/>
      <c r="G138" s="131" t="e">
        <f>SUM(AA38:AA39)/($J$32)%</f>
        <v>#DIV/0!</v>
      </c>
      <c r="H138" s="267" t="s">
        <v>162</v>
      </c>
      <c r="I138" s="267"/>
      <c r="J138" s="267"/>
      <c r="K138" s="267"/>
      <c r="L138" s="267"/>
      <c r="M138" s="267"/>
      <c r="N138" s="2" t="e">
        <f>SUM(J61:J66)/SUM(D38:E39)*1000</f>
        <v>#DIV/0!</v>
      </c>
      <c r="O138" s="48"/>
      <c r="P138" s="48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</row>
    <row r="139" spans="1:35" ht="16.5" thickBot="1">
      <c r="A139" s="252" t="s">
        <v>275</v>
      </c>
      <c r="B139" s="252"/>
      <c r="C139" s="252"/>
      <c r="D139" s="252"/>
      <c r="E139" s="252"/>
      <c r="F139" s="252"/>
      <c r="G139" s="131" t="e">
        <f>SUM(AB38:AB39)/($J$32)%</f>
        <v>#DIV/0!</v>
      </c>
      <c r="H139" s="269" t="s">
        <v>93</v>
      </c>
      <c r="I139" s="269"/>
      <c r="J139" s="269"/>
      <c r="K139" s="269"/>
      <c r="L139" s="269"/>
      <c r="M139" s="269"/>
      <c r="N139" s="52" t="e">
        <f>SUM(K61:K66)/SUM(D38:E39)*1000</f>
        <v>#DIV/0!</v>
      </c>
      <c r="O139" s="50"/>
      <c r="P139" s="50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</row>
    <row r="140" spans="1:35">
      <c r="A140" s="252" t="s">
        <v>209</v>
      </c>
      <c r="B140" s="252"/>
      <c r="C140" s="252"/>
      <c r="D140" s="252"/>
      <c r="E140" s="252"/>
      <c r="F140" s="252"/>
      <c r="G140" s="131">
        <f>SUM(AF37:AF38)-SUM(AE37:AE38)</f>
        <v>0</v>
      </c>
      <c r="H140" s="270" t="s">
        <v>271</v>
      </c>
      <c r="I140" s="271"/>
      <c r="J140" s="271"/>
      <c r="K140" s="271"/>
      <c r="L140" s="271"/>
      <c r="M140" s="271"/>
      <c r="N140" s="135" t="e">
        <f>SUM(E$56:E$57)*1000/SUM(H12:I12)</f>
        <v>#DIV/0!</v>
      </c>
      <c r="O140" s="135" t="e">
        <f>(E56/H12)*1000</f>
        <v>#DIV/0!</v>
      </c>
      <c r="P140" s="136" t="e">
        <f>(E$57/I12)*1000</f>
        <v>#DIV/0!</v>
      </c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</row>
    <row r="141" spans="1:35">
      <c r="A141" s="146"/>
      <c r="B141" s="146"/>
      <c r="C141" s="146"/>
      <c r="D141" s="146"/>
      <c r="E141" s="146"/>
      <c r="F141" s="146"/>
      <c r="G141" s="146"/>
      <c r="H141" s="272" t="s">
        <v>187</v>
      </c>
      <c r="I141" s="273"/>
      <c r="J141" s="273"/>
      <c r="K141" s="273"/>
      <c r="L141" s="273"/>
      <c r="M141" s="273"/>
      <c r="N141" s="131" t="e">
        <f>SUM(F$56:G$57)/SUM(H13:I14)*1000</f>
        <v>#DIV/0!</v>
      </c>
      <c r="O141" s="131" t="e">
        <f>(F56+G56)/(H13+H14)*1000</f>
        <v>#DIV/0!</v>
      </c>
      <c r="P141" s="137" t="e">
        <f>(F$57+G57)/(I13+I14)*1000</f>
        <v>#DIV/0!</v>
      </c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</row>
    <row r="142" spans="1:35">
      <c r="A142" s="146"/>
      <c r="B142" s="146"/>
      <c r="C142" s="146"/>
      <c r="D142" s="146"/>
      <c r="E142" s="146"/>
      <c r="F142" s="146"/>
      <c r="G142" s="146"/>
      <c r="H142" s="272" t="s">
        <v>188</v>
      </c>
      <c r="I142" s="273"/>
      <c r="J142" s="273"/>
      <c r="K142" s="273"/>
      <c r="L142" s="273"/>
      <c r="M142" s="273"/>
      <c r="N142" s="131" t="e">
        <f>SUM(H$56:H$57)/SUM(H15:I15)*1000</f>
        <v>#DIV/0!</v>
      </c>
      <c r="O142" s="131" t="e">
        <f>(H56/H15)*1000</f>
        <v>#DIV/0!</v>
      </c>
      <c r="P142" s="137" t="e">
        <f>(H$57/I15)*1000</f>
        <v>#DIV/0!</v>
      </c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</row>
    <row r="143" spans="1:35">
      <c r="A143" s="146"/>
      <c r="B143" s="146"/>
      <c r="C143" s="146"/>
      <c r="D143" s="146"/>
      <c r="E143" s="146"/>
      <c r="F143" s="146"/>
      <c r="G143" s="146"/>
      <c r="H143" s="272" t="s">
        <v>189</v>
      </c>
      <c r="I143" s="273"/>
      <c r="J143" s="273"/>
      <c r="K143" s="273"/>
      <c r="L143" s="273"/>
      <c r="M143" s="273"/>
      <c r="N143" s="131" t="e">
        <f>SUM(I$56:J$57)/SUM(H16:I17)*1000</f>
        <v>#DIV/0!</v>
      </c>
      <c r="O143" s="131" t="e">
        <f>(I56+J56)/(H16+H17)*1000</f>
        <v>#DIV/0!</v>
      </c>
      <c r="P143" s="137" t="e">
        <f>(I57+J57)/(I16+I17)*1000</f>
        <v>#DIV/0!</v>
      </c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</row>
    <row r="144" spans="1:35">
      <c r="A144" s="146"/>
      <c r="B144" s="146"/>
      <c r="C144" s="146"/>
      <c r="D144" s="146"/>
      <c r="E144" s="146"/>
      <c r="F144" s="146"/>
      <c r="G144" s="146"/>
      <c r="H144" s="272" t="s">
        <v>190</v>
      </c>
      <c r="I144" s="273"/>
      <c r="J144" s="273"/>
      <c r="K144" s="273"/>
      <c r="L144" s="273"/>
      <c r="M144" s="273"/>
      <c r="N144" s="131" t="e">
        <f>SUM(K$56:K$57)/SUM(H18:I18)*1000</f>
        <v>#DIV/0!</v>
      </c>
      <c r="O144" s="131" t="e">
        <f>(K56/H18)*1000</f>
        <v>#DIV/0!</v>
      </c>
      <c r="P144" s="137" t="e">
        <f>(K57/I18)*1000</f>
        <v>#DIV/0!</v>
      </c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</row>
    <row r="145" spans="1:35">
      <c r="A145" s="146"/>
      <c r="B145" s="146"/>
      <c r="C145" s="146"/>
      <c r="D145" s="146"/>
      <c r="E145" s="146"/>
      <c r="F145" s="146"/>
      <c r="G145" s="146"/>
      <c r="H145" s="272" t="s">
        <v>191</v>
      </c>
      <c r="I145" s="273"/>
      <c r="J145" s="273"/>
      <c r="K145" s="273"/>
      <c r="L145" s="273"/>
      <c r="M145" s="273"/>
      <c r="N145" s="131" t="e">
        <f>SUM(L$56:L$57)/SUM(H19:I19)*1000</f>
        <v>#DIV/0!</v>
      </c>
      <c r="O145" s="131" t="e">
        <f>(L56/H19)*1000</f>
        <v>#DIV/0!</v>
      </c>
      <c r="P145" s="137" t="e">
        <f>(L57/I19)*1000</f>
        <v>#DIV/0!</v>
      </c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</row>
    <row r="146" spans="1:35">
      <c r="A146" s="146"/>
      <c r="B146" s="146"/>
      <c r="C146" s="146"/>
      <c r="D146" s="146"/>
      <c r="E146" s="146"/>
      <c r="F146" s="146"/>
      <c r="G146" s="146"/>
      <c r="H146" s="272" t="s">
        <v>192</v>
      </c>
      <c r="I146" s="273"/>
      <c r="J146" s="273"/>
      <c r="K146" s="273"/>
      <c r="L146" s="273"/>
      <c r="M146" s="273"/>
      <c r="N146" s="131" t="e">
        <f>SUM(M$56:M$57)/SUM(H20:I20)*1000</f>
        <v>#DIV/0!</v>
      </c>
      <c r="O146" s="131" t="e">
        <f>(M56/H20)*1000</f>
        <v>#DIV/0!</v>
      </c>
      <c r="P146" s="137" t="e">
        <f>(M57/I20)*1000</f>
        <v>#DIV/0!</v>
      </c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</row>
    <row r="147" spans="1:35">
      <c r="A147" s="146"/>
      <c r="B147" s="146"/>
      <c r="C147" s="146"/>
      <c r="D147" s="146"/>
      <c r="E147" s="146"/>
      <c r="F147" s="146"/>
      <c r="G147" s="146"/>
      <c r="H147" s="272" t="s">
        <v>193</v>
      </c>
      <c r="I147" s="273"/>
      <c r="J147" s="273"/>
      <c r="K147" s="273"/>
      <c r="L147" s="273"/>
      <c r="M147" s="273"/>
      <c r="N147" s="131" t="e">
        <f>SUM(N$56:N$57)/SUM(H21:I21)*1000</f>
        <v>#DIV/0!</v>
      </c>
      <c r="O147" s="131" t="e">
        <f>(N56/H21)*1000</f>
        <v>#DIV/0!</v>
      </c>
      <c r="P147" s="137" t="e">
        <f>(N57/I21)*1000</f>
        <v>#DIV/0!</v>
      </c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</row>
    <row r="148" spans="1:35">
      <c r="A148" s="146"/>
      <c r="B148" s="146"/>
      <c r="C148" s="146"/>
      <c r="D148" s="146"/>
      <c r="E148" s="146"/>
      <c r="F148" s="146"/>
      <c r="G148" s="146"/>
      <c r="H148" s="272" t="s">
        <v>194</v>
      </c>
      <c r="I148" s="273"/>
      <c r="J148" s="273"/>
      <c r="K148" s="273"/>
      <c r="L148" s="273"/>
      <c r="M148" s="273"/>
      <c r="N148" s="131" t="e">
        <f>SUM(O$56:O$57)/SUM(H22:I22)*1000</f>
        <v>#DIV/0!</v>
      </c>
      <c r="O148" s="131" t="e">
        <f>(O56/H22)*1000</f>
        <v>#DIV/0!</v>
      </c>
      <c r="P148" s="137" t="e">
        <f>(O57/I22)*1000</f>
        <v>#DIV/0!</v>
      </c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</row>
    <row r="149" spans="1:35">
      <c r="A149" s="146"/>
      <c r="B149" s="146"/>
      <c r="C149" s="146"/>
      <c r="D149" s="146"/>
      <c r="E149" s="146"/>
      <c r="F149" s="146"/>
      <c r="G149" s="146"/>
      <c r="H149" s="272" t="s">
        <v>195</v>
      </c>
      <c r="I149" s="273"/>
      <c r="J149" s="273"/>
      <c r="K149" s="273"/>
      <c r="L149" s="273"/>
      <c r="M149" s="273"/>
      <c r="N149" s="131" t="e">
        <f>SUM(P$56:P$57)/SUM(H23:I23)*1000</f>
        <v>#DIV/0!</v>
      </c>
      <c r="O149" s="131" t="e">
        <f>(P56/H23)*1000</f>
        <v>#DIV/0!</v>
      </c>
      <c r="P149" s="137" t="e">
        <f>(P57/I23)*1000</f>
        <v>#DIV/0!</v>
      </c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</row>
    <row r="150" spans="1:35">
      <c r="A150" s="146"/>
      <c r="B150" s="146"/>
      <c r="C150" s="146"/>
      <c r="D150" s="146"/>
      <c r="E150" s="146"/>
      <c r="F150" s="146"/>
      <c r="G150" s="146"/>
      <c r="H150" s="272" t="s">
        <v>196</v>
      </c>
      <c r="I150" s="273"/>
      <c r="J150" s="273"/>
      <c r="K150" s="273"/>
      <c r="L150" s="273"/>
      <c r="M150" s="273"/>
      <c r="N150" s="131" t="e">
        <f>SUM(Q$56:Q$57)/SUM(H24:I24)*1000</f>
        <v>#DIV/0!</v>
      </c>
      <c r="O150" s="131" t="e">
        <f>(Q56/H24)*1000</f>
        <v>#DIV/0!</v>
      </c>
      <c r="P150" s="137" t="e">
        <f>(Q57/I24)*1000</f>
        <v>#DIV/0!</v>
      </c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</row>
    <row r="151" spans="1:35">
      <c r="A151" s="146"/>
      <c r="B151" s="146"/>
      <c r="C151" s="146"/>
      <c r="D151" s="146"/>
      <c r="E151" s="146"/>
      <c r="F151" s="146"/>
      <c r="G151" s="146"/>
      <c r="H151" s="272" t="s">
        <v>197</v>
      </c>
      <c r="I151" s="273"/>
      <c r="J151" s="273"/>
      <c r="K151" s="273"/>
      <c r="L151" s="273"/>
      <c r="M151" s="273"/>
      <c r="N151" s="131" t="e">
        <f>SUM(R$56:R$57)/SUM(H25:I25)*1000</f>
        <v>#DIV/0!</v>
      </c>
      <c r="O151" s="131" t="e">
        <f>(R56/H25)*1000</f>
        <v>#DIV/0!</v>
      </c>
      <c r="P151" s="137" t="e">
        <f>(R57/I25)*1000</f>
        <v>#DIV/0!</v>
      </c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</row>
    <row r="152" spans="1:35">
      <c r="A152" s="146"/>
      <c r="B152" s="146"/>
      <c r="C152" s="146"/>
      <c r="D152" s="146"/>
      <c r="E152" s="146"/>
      <c r="F152" s="146"/>
      <c r="G152" s="146"/>
      <c r="H152" s="272" t="s">
        <v>198</v>
      </c>
      <c r="I152" s="273"/>
      <c r="J152" s="273"/>
      <c r="K152" s="273"/>
      <c r="L152" s="273"/>
      <c r="M152" s="273"/>
      <c r="N152" s="131" t="e">
        <f>SUM(S$56:S$57)/SUM(H26:I26)*1000</f>
        <v>#DIV/0!</v>
      </c>
      <c r="O152" s="131" t="e">
        <f>(S56/H26)*1000</f>
        <v>#DIV/0!</v>
      </c>
      <c r="P152" s="137" t="e">
        <f>(S57/I26)*1000</f>
        <v>#DIV/0!</v>
      </c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</row>
    <row r="153" spans="1:35">
      <c r="A153" s="146"/>
      <c r="B153" s="146"/>
      <c r="C153" s="146"/>
      <c r="D153" s="146"/>
      <c r="E153" s="146"/>
      <c r="F153" s="146"/>
      <c r="G153" s="146"/>
      <c r="H153" s="272" t="s">
        <v>199</v>
      </c>
      <c r="I153" s="273"/>
      <c r="J153" s="273"/>
      <c r="K153" s="273"/>
      <c r="L153" s="273"/>
      <c r="M153" s="273"/>
      <c r="N153" s="131" t="e">
        <f>SUM(T$56:T$57)/SUM(H27:I27)*1000</f>
        <v>#DIV/0!</v>
      </c>
      <c r="O153" s="131" t="e">
        <f>(T56/H27)*1000</f>
        <v>#DIV/0!</v>
      </c>
      <c r="P153" s="137" t="e">
        <f>(T57/I27)*1000</f>
        <v>#DIV/0!</v>
      </c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</row>
    <row r="154" spans="1:35">
      <c r="A154" s="146"/>
      <c r="B154" s="146"/>
      <c r="C154" s="146"/>
      <c r="D154" s="146"/>
      <c r="E154" s="146"/>
      <c r="F154" s="146"/>
      <c r="G154" s="146"/>
      <c r="H154" s="272" t="s">
        <v>200</v>
      </c>
      <c r="I154" s="273"/>
      <c r="J154" s="273"/>
      <c r="K154" s="273"/>
      <c r="L154" s="273"/>
      <c r="M154" s="273"/>
      <c r="N154" s="131" t="e">
        <f>SUM(U$56:U$57)/SUM(H28:I28)*1000</f>
        <v>#DIV/0!</v>
      </c>
      <c r="O154" s="131" t="e">
        <f>(U56/H28)*1000</f>
        <v>#DIV/0!</v>
      </c>
      <c r="P154" s="137" t="e">
        <f>(U57/I28)*1000</f>
        <v>#DIV/0!</v>
      </c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</row>
    <row r="155" spans="1:35">
      <c r="A155" s="146"/>
      <c r="B155" s="146"/>
      <c r="C155" s="146"/>
      <c r="D155" s="146"/>
      <c r="E155" s="146"/>
      <c r="F155" s="146"/>
      <c r="G155" s="146"/>
      <c r="H155" s="272" t="s">
        <v>201</v>
      </c>
      <c r="I155" s="273"/>
      <c r="J155" s="273"/>
      <c r="K155" s="273"/>
      <c r="L155" s="273"/>
      <c r="M155" s="273"/>
      <c r="N155" s="131" t="e">
        <f>SUM(V$56:V$57)/SUM(H29:I29)*1000</f>
        <v>#DIV/0!</v>
      </c>
      <c r="O155" s="131" t="e">
        <f>(V56/H29)*1000</f>
        <v>#DIV/0!</v>
      </c>
      <c r="P155" s="137" t="e">
        <f>(V57/I29)*1000</f>
        <v>#DIV/0!</v>
      </c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</row>
    <row r="156" spans="1:35">
      <c r="A156" s="146"/>
      <c r="B156" s="146"/>
      <c r="C156" s="146"/>
      <c r="D156" s="146"/>
      <c r="E156" s="146"/>
      <c r="F156" s="146"/>
      <c r="G156" s="146"/>
      <c r="H156" s="272" t="s">
        <v>202</v>
      </c>
      <c r="I156" s="273"/>
      <c r="J156" s="273"/>
      <c r="K156" s="273"/>
      <c r="L156" s="273"/>
      <c r="M156" s="273"/>
      <c r="N156" s="131" t="e">
        <f>SUM(W$56:W$57)/SUM(H30:I30)*1000</f>
        <v>#DIV/0!</v>
      </c>
      <c r="O156" s="131" t="e">
        <f>(W56/H30)*1000</f>
        <v>#DIV/0!</v>
      </c>
      <c r="P156" s="137" t="e">
        <f>(W57/I30)*1000</f>
        <v>#DIV/0!</v>
      </c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</row>
    <row r="157" spans="1:35" ht="16.5" thickBot="1">
      <c r="A157" s="146"/>
      <c r="B157" s="146"/>
      <c r="C157" s="146"/>
      <c r="D157" s="146"/>
      <c r="E157" s="146"/>
      <c r="F157" s="146"/>
      <c r="G157" s="146"/>
      <c r="H157" s="274" t="s">
        <v>203</v>
      </c>
      <c r="I157" s="275"/>
      <c r="J157" s="275"/>
      <c r="K157" s="275"/>
      <c r="L157" s="275"/>
      <c r="M157" s="275"/>
      <c r="N157" s="138" t="e">
        <f>SUM(X$56:X$57)/SUM(H31:I31)*1000</f>
        <v>#DIV/0!</v>
      </c>
      <c r="O157" s="138" t="e">
        <f>(X56/H31)*1000</f>
        <v>#DIV/0!</v>
      </c>
      <c r="P157" s="139" t="e">
        <f>(X57/I31)*1000</f>
        <v>#DIV/0!</v>
      </c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</row>
    <row r="158" spans="1:35">
      <c r="A158" s="146"/>
      <c r="B158" s="146"/>
      <c r="C158" s="146"/>
      <c r="D158" s="146"/>
      <c r="E158" s="146"/>
      <c r="F158" s="146"/>
      <c r="G158" s="146"/>
      <c r="H158" s="276" t="s">
        <v>210</v>
      </c>
      <c r="I158" s="277"/>
      <c r="J158" s="277"/>
      <c r="K158" s="277"/>
      <c r="L158" s="277"/>
      <c r="M158" s="278"/>
      <c r="N158" s="53" t="s">
        <v>205</v>
      </c>
      <c r="O158" s="53" t="s">
        <v>206</v>
      </c>
      <c r="P158" s="53" t="s">
        <v>207</v>
      </c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</row>
    <row r="159" spans="1:35" ht="19.5" customHeight="1">
      <c r="A159" s="146"/>
      <c r="B159" s="146"/>
      <c r="C159" s="146"/>
      <c r="D159" s="146"/>
      <c r="E159" s="146"/>
      <c r="F159" s="146"/>
      <c r="G159" s="146"/>
      <c r="H159" s="273" t="s">
        <v>208</v>
      </c>
      <c r="I159" s="273"/>
      <c r="J159" s="273"/>
      <c r="K159" s="273"/>
      <c r="L159" s="273"/>
      <c r="M159" s="273"/>
      <c r="N159" s="131" t="e">
        <f>SUM(C$61:C$66)/SUM($C$56:$E$57)%</f>
        <v>#DIV/0!</v>
      </c>
      <c r="O159" s="131" t="e">
        <f>SUM(C$61:C$62,C$64:C$65)/SUM($C$56:$D$57)%</f>
        <v>#DIV/0!</v>
      </c>
      <c r="P159" s="131" t="e">
        <f>SUM(C$61+C$64)/SUM($C$56:$C$57)%</f>
        <v>#DIV/0!</v>
      </c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</row>
    <row r="160" spans="1:35">
      <c r="A160" s="146"/>
      <c r="B160" s="146"/>
      <c r="C160" s="146"/>
      <c r="D160" s="146"/>
      <c r="E160" s="146"/>
      <c r="F160" s="146"/>
      <c r="G160" s="146"/>
      <c r="H160" s="273" t="s">
        <v>211</v>
      </c>
      <c r="I160" s="273"/>
      <c r="J160" s="273"/>
      <c r="K160" s="273"/>
      <c r="L160" s="273"/>
      <c r="M160" s="273"/>
      <c r="N160" s="131" t="e">
        <f>SUM(D$61:D$66)/SUM($C$56:$E$57)%</f>
        <v>#DIV/0!</v>
      </c>
      <c r="O160" s="131" t="e">
        <f>SUM(D$61:D$62,D$64:D$65)/SUM($C$56:$D$57)%</f>
        <v>#DIV/0!</v>
      </c>
      <c r="P160" s="131" t="e">
        <f>SUM(D$61+D$64)/SUM($C$56:$C$57)%</f>
        <v>#DIV/0!</v>
      </c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</row>
    <row r="161" spans="1:35">
      <c r="A161" s="146"/>
      <c r="B161" s="146"/>
      <c r="C161" s="146"/>
      <c r="D161" s="146"/>
      <c r="E161" s="146"/>
      <c r="F161" s="146"/>
      <c r="G161" s="146"/>
      <c r="H161" s="273" t="s">
        <v>212</v>
      </c>
      <c r="I161" s="273"/>
      <c r="J161" s="273"/>
      <c r="K161" s="273"/>
      <c r="L161" s="273"/>
      <c r="M161" s="273"/>
      <c r="N161" s="131" t="e">
        <f>SUM(E$61:E$66)/SUM($C$56:$E$57)%</f>
        <v>#DIV/0!</v>
      </c>
      <c r="O161" s="131" t="e">
        <f>SUM(E$61:E$62,E$64:E$65)/SUM($C$56:$D$57)%</f>
        <v>#DIV/0!</v>
      </c>
      <c r="P161" s="131" t="e">
        <f>SUM(E$61+E$64)/SUM($C$56:$C$57)%</f>
        <v>#DIV/0!</v>
      </c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</row>
    <row r="162" spans="1:35">
      <c r="A162" s="146"/>
      <c r="B162" s="146"/>
      <c r="C162" s="146"/>
      <c r="D162" s="146"/>
      <c r="E162" s="146"/>
      <c r="F162" s="146"/>
      <c r="G162" s="146"/>
      <c r="H162" s="273" t="s">
        <v>213</v>
      </c>
      <c r="I162" s="273"/>
      <c r="J162" s="273"/>
      <c r="K162" s="273"/>
      <c r="L162" s="273"/>
      <c r="M162" s="273"/>
      <c r="N162" s="131" t="e">
        <f>SUM(F$61:F$66)/SUM($C$56:$E$57)%</f>
        <v>#DIV/0!</v>
      </c>
      <c r="O162" s="131" t="e">
        <f>SUM(F$61:F$62,F$64:F$65)/SUM($C$56:$D$57)%</f>
        <v>#DIV/0!</v>
      </c>
      <c r="P162" s="131" t="e">
        <f>SUM(F$61+F$64)/SUM($C$56:$C$57)%</f>
        <v>#DIV/0!</v>
      </c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</row>
    <row r="163" spans="1:35">
      <c r="A163" s="146"/>
      <c r="B163" s="146"/>
      <c r="C163" s="146"/>
      <c r="D163" s="146"/>
      <c r="E163" s="146"/>
      <c r="F163" s="146"/>
      <c r="G163" s="146"/>
      <c r="H163" s="273" t="s">
        <v>214</v>
      </c>
      <c r="I163" s="273"/>
      <c r="J163" s="273"/>
      <c r="K163" s="273"/>
      <c r="L163" s="273"/>
      <c r="M163" s="273"/>
      <c r="N163" s="131" t="e">
        <f>SUM(G$61:G$66)/SUM($C$56:$E$57)%</f>
        <v>#DIV/0!</v>
      </c>
      <c r="O163" s="131" t="e">
        <f>SUM(G$61:G$62,G$64:G$65)/SUM($C$56:$D$57)%</f>
        <v>#DIV/0!</v>
      </c>
      <c r="P163" s="131" t="e">
        <f>SUM(G$61+G$64)/SUM($C$56:$C$57)%</f>
        <v>#DIV/0!</v>
      </c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</row>
    <row r="164" spans="1:35">
      <c r="A164" s="146"/>
      <c r="B164" s="146"/>
      <c r="C164" s="146"/>
      <c r="D164" s="146"/>
      <c r="E164" s="146"/>
      <c r="F164" s="146"/>
      <c r="G164" s="146"/>
      <c r="H164" s="273" t="s">
        <v>215</v>
      </c>
      <c r="I164" s="273"/>
      <c r="J164" s="273"/>
      <c r="K164" s="273"/>
      <c r="L164" s="273"/>
      <c r="M164" s="273"/>
      <c r="N164" s="131" t="e">
        <f>SUM(H$61:H$66)/SUM($C$56:$E$57)%</f>
        <v>#DIV/0!</v>
      </c>
      <c r="O164" s="131" t="e">
        <f>SUM(H$61:H$62,H$64:H$65)/SUM($C$56:$D$57)%</f>
        <v>#DIV/0!</v>
      </c>
      <c r="P164" s="131" t="e">
        <f>SUM(H$61+H$64)/SUM($C$56:$C$57)%</f>
        <v>#DIV/0!</v>
      </c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</row>
    <row r="165" spans="1:35">
      <c r="A165" s="146"/>
      <c r="B165" s="146"/>
      <c r="C165" s="146"/>
      <c r="D165" s="146"/>
      <c r="E165" s="146"/>
      <c r="F165" s="146"/>
      <c r="G165" s="146"/>
      <c r="H165" s="273" t="s">
        <v>216</v>
      </c>
      <c r="I165" s="273"/>
      <c r="J165" s="273"/>
      <c r="K165" s="273"/>
      <c r="L165" s="273"/>
      <c r="M165" s="273"/>
      <c r="N165" s="131" t="e">
        <f>SUM(I$61:I$66)/SUM($C$56:$E$57)%</f>
        <v>#DIV/0!</v>
      </c>
      <c r="O165" s="131" t="e">
        <f>SUM(I$61:I$62,I$64:I$65)/SUM($C$56:$D$57)%</f>
        <v>#DIV/0!</v>
      </c>
      <c r="P165" s="131" t="e">
        <f>SUM(I$61+I$64)/SUM($C$56:$C$57)%</f>
        <v>#DIV/0!</v>
      </c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</row>
    <row r="166" spans="1:35">
      <c r="A166" s="146"/>
      <c r="B166" s="146"/>
      <c r="C166" s="146"/>
      <c r="D166" s="146"/>
      <c r="E166" s="146"/>
      <c r="F166" s="146"/>
      <c r="G166" s="146"/>
      <c r="H166" s="273" t="s">
        <v>217</v>
      </c>
      <c r="I166" s="273"/>
      <c r="J166" s="273"/>
      <c r="K166" s="273"/>
      <c r="L166" s="273"/>
      <c r="M166" s="273"/>
      <c r="N166" s="131" t="e">
        <f>SUM(J$61:J$66)/SUM($C$56:$E$57)%</f>
        <v>#DIV/0!</v>
      </c>
      <c r="O166" s="131" t="e">
        <f>SUM(J$61:J$62,J$64:J$65)/SUM($C$56:$D$57)%</f>
        <v>#DIV/0!</v>
      </c>
      <c r="P166" s="131" t="e">
        <f>SUM(J$61+J$64)/SUM($C$56:$C$57)%</f>
        <v>#DIV/0!</v>
      </c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</row>
    <row r="167" spans="1:35">
      <c r="A167" s="146"/>
      <c r="B167" s="146"/>
      <c r="C167" s="146"/>
      <c r="D167" s="146"/>
      <c r="E167" s="146"/>
      <c r="F167" s="146"/>
      <c r="G167" s="146"/>
      <c r="H167" s="273" t="s">
        <v>218</v>
      </c>
      <c r="I167" s="273"/>
      <c r="J167" s="273"/>
      <c r="K167" s="273"/>
      <c r="L167" s="273"/>
      <c r="M167" s="273"/>
      <c r="N167" s="131" t="e">
        <f>SUM(K$61:K$66)/SUM($C$56:$E$57)%</f>
        <v>#DIV/0!</v>
      </c>
      <c r="O167" s="131" t="e">
        <f>SUM(K$61:K$62,K$64:K$65)/SUM($C$56:$D$57)%</f>
        <v>#DIV/0!</v>
      </c>
      <c r="P167" s="131" t="e">
        <f>SUM(K$61+K$64)/SUM($C$56:$C$57)%</f>
        <v>#DIV/0!</v>
      </c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</row>
    <row r="168" spans="1:3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</row>
    <row r="169" spans="1:3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</row>
    <row r="170" spans="1:3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</row>
    <row r="171" spans="1:3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</row>
    <row r="172" spans="1:3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</row>
    <row r="173" spans="1:3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</row>
    <row r="174" spans="1:3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</row>
    <row r="175" spans="1:3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</row>
    <row r="176" spans="1:3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</row>
    <row r="177" spans="1:3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</row>
    <row r="178" spans="1:3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</row>
    <row r="179" spans="1:3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</row>
  </sheetData>
  <sheetProtection algorithmName="SHA-512" hashValue="7OoDbOuPlBLOnwp3pv2Np5eap9E+h+auuuB3ayur/d5fCjbVwrIKYfviPDpQo30Ybn0OqmYwWj1HzP5omqcAwg==" saltValue="kW5BcoBX705Q4XHS+k9tEg==" spinCount="100000" sheet="1" objects="1" scenarios="1"/>
  <protectedRanges>
    <protectedRange password="CE28" sqref="D11:D14 D24:D31 G11:G14 G24:G31" name="Range2_1"/>
    <protectedRange password="CE28" sqref="F63:G63 F65:G66 I63 I65:I66" name="Range7"/>
  </protectedRanges>
  <mergeCells count="195">
    <mergeCell ref="N111:N112"/>
    <mergeCell ref="O111:O112"/>
    <mergeCell ref="H148:M148"/>
    <mergeCell ref="H149:M149"/>
    <mergeCell ref="H144:M144"/>
    <mergeCell ref="H162:M162"/>
    <mergeCell ref="H163:M163"/>
    <mergeCell ref="H164:M164"/>
    <mergeCell ref="H165:M165"/>
    <mergeCell ref="H141:M141"/>
    <mergeCell ref="H142:M142"/>
    <mergeCell ref="H143:M143"/>
    <mergeCell ref="H167:M167"/>
    <mergeCell ref="H166:M166"/>
    <mergeCell ref="H156:M156"/>
    <mergeCell ref="H157:M157"/>
    <mergeCell ref="H158:M158"/>
    <mergeCell ref="H159:M159"/>
    <mergeCell ref="H160:M160"/>
    <mergeCell ref="H161:M161"/>
    <mergeCell ref="H150:M150"/>
    <mergeCell ref="H151:M151"/>
    <mergeCell ref="H152:M152"/>
    <mergeCell ref="H153:M153"/>
    <mergeCell ref="H154:M154"/>
    <mergeCell ref="H155:M155"/>
    <mergeCell ref="A138:F138"/>
    <mergeCell ref="H138:M138"/>
    <mergeCell ref="A139:F139"/>
    <mergeCell ref="H139:M139"/>
    <mergeCell ref="H140:M140"/>
    <mergeCell ref="H147:M147"/>
    <mergeCell ref="A140:F140"/>
    <mergeCell ref="A135:F135"/>
    <mergeCell ref="H135:M135"/>
    <mergeCell ref="A136:F136"/>
    <mergeCell ref="H136:M136"/>
    <mergeCell ref="A137:F137"/>
    <mergeCell ref="H137:M137"/>
    <mergeCell ref="H145:M145"/>
    <mergeCell ref="H146:M146"/>
    <mergeCell ref="A132:F132"/>
    <mergeCell ref="H132:M132"/>
    <mergeCell ref="A133:F133"/>
    <mergeCell ref="H133:M133"/>
    <mergeCell ref="A134:F134"/>
    <mergeCell ref="H134:M134"/>
    <mergeCell ref="A129:F129"/>
    <mergeCell ref="A130:F130"/>
    <mergeCell ref="A131:F131"/>
    <mergeCell ref="H131:M131"/>
    <mergeCell ref="A126:F126"/>
    <mergeCell ref="H126:M126"/>
    <mergeCell ref="A127:F127"/>
    <mergeCell ref="H127:M127"/>
    <mergeCell ref="A128:F128"/>
    <mergeCell ref="H128:M128"/>
    <mergeCell ref="H129:M129"/>
    <mergeCell ref="H130:P130"/>
    <mergeCell ref="A123:F123"/>
    <mergeCell ref="H123:M123"/>
    <mergeCell ref="A124:F124"/>
    <mergeCell ref="H124:M124"/>
    <mergeCell ref="A125:F125"/>
    <mergeCell ref="H125:M125"/>
    <mergeCell ref="A120:F120"/>
    <mergeCell ref="A121:F121"/>
    <mergeCell ref="H121:M121"/>
    <mergeCell ref="A122:F122"/>
    <mergeCell ref="H122:M122"/>
    <mergeCell ref="H119:P120"/>
    <mergeCell ref="A117:F117"/>
    <mergeCell ref="H117:M117"/>
    <mergeCell ref="A118:F118"/>
    <mergeCell ref="H118:M118"/>
    <mergeCell ref="A119:F119"/>
    <mergeCell ref="A114:F114"/>
    <mergeCell ref="H114:M114"/>
    <mergeCell ref="A115:F115"/>
    <mergeCell ref="H115:M115"/>
    <mergeCell ref="A116:F116"/>
    <mergeCell ref="H116:M116"/>
    <mergeCell ref="A110:F110"/>
    <mergeCell ref="H110:M110"/>
    <mergeCell ref="A111:F111"/>
    <mergeCell ref="A113:F113"/>
    <mergeCell ref="H113:M113"/>
    <mergeCell ref="A107:F107"/>
    <mergeCell ref="H107:M107"/>
    <mergeCell ref="A108:F108"/>
    <mergeCell ref="H108:M108"/>
    <mergeCell ref="A109:F109"/>
    <mergeCell ref="H109:M109"/>
    <mergeCell ref="A112:F112"/>
    <mergeCell ref="H111:M112"/>
    <mergeCell ref="A104:F104"/>
    <mergeCell ref="H104:M104"/>
    <mergeCell ref="A105:F105"/>
    <mergeCell ref="H105:M105"/>
    <mergeCell ref="A106:F106"/>
    <mergeCell ref="H106:M106"/>
    <mergeCell ref="A96:E96"/>
    <mergeCell ref="H96:L96"/>
    <mergeCell ref="A102:F102"/>
    <mergeCell ref="H102:M102"/>
    <mergeCell ref="A103:F103"/>
    <mergeCell ref="H103:M103"/>
    <mergeCell ref="H97:L97"/>
    <mergeCell ref="A93:E93"/>
    <mergeCell ref="H93:L93"/>
    <mergeCell ref="A94:E94"/>
    <mergeCell ref="H94:L94"/>
    <mergeCell ref="A95:E95"/>
    <mergeCell ref="H95:L95"/>
    <mergeCell ref="A90:E90"/>
    <mergeCell ref="H90:L90"/>
    <mergeCell ref="A91:E91"/>
    <mergeCell ref="H91:L91"/>
    <mergeCell ref="A92:E92"/>
    <mergeCell ref="H92:L92"/>
    <mergeCell ref="A68:K68"/>
    <mergeCell ref="A87:E87"/>
    <mergeCell ref="H87:L87"/>
    <mergeCell ref="A88:E88"/>
    <mergeCell ref="H88:L88"/>
    <mergeCell ref="A89:E89"/>
    <mergeCell ref="H89:L89"/>
    <mergeCell ref="A70:A74"/>
    <mergeCell ref="A75:A79"/>
    <mergeCell ref="A81:N83"/>
    <mergeCell ref="A85:E85"/>
    <mergeCell ref="H85:L85"/>
    <mergeCell ref="A86:E86"/>
    <mergeCell ref="H86:L86"/>
    <mergeCell ref="A56:A57"/>
    <mergeCell ref="A59:K59"/>
    <mergeCell ref="A61:A63"/>
    <mergeCell ref="A64:A66"/>
    <mergeCell ref="Y42:Z42"/>
    <mergeCell ref="A50:F50"/>
    <mergeCell ref="A52:A53"/>
    <mergeCell ref="L42:M42"/>
    <mergeCell ref="N42:O42"/>
    <mergeCell ref="P42:Q42"/>
    <mergeCell ref="R42:T42"/>
    <mergeCell ref="U42:V42"/>
    <mergeCell ref="W42:X42"/>
    <mergeCell ref="H42:I42"/>
    <mergeCell ref="J42:K42"/>
    <mergeCell ref="D42:E42"/>
    <mergeCell ref="F42:G42"/>
    <mergeCell ref="A54:A55"/>
    <mergeCell ref="S43:T43"/>
    <mergeCell ref="S44:T44"/>
    <mergeCell ref="S45:T45"/>
    <mergeCell ref="S46:T46"/>
    <mergeCell ref="S47:T47"/>
    <mergeCell ref="U35:X35"/>
    <mergeCell ref="Y35:Z36"/>
    <mergeCell ref="AA35:AB36"/>
    <mergeCell ref="AD35:AF35"/>
    <mergeCell ref="F36:G36"/>
    <mergeCell ref="H36:I36"/>
    <mergeCell ref="J36:K36"/>
    <mergeCell ref="L36:L37"/>
    <mergeCell ref="M36:M37"/>
    <mergeCell ref="N36:N37"/>
    <mergeCell ref="S36:S37"/>
    <mergeCell ref="T36:T37"/>
    <mergeCell ref="U36:U37"/>
    <mergeCell ref="V36:X36"/>
    <mergeCell ref="AB42:AC42"/>
    <mergeCell ref="AE42:AF42"/>
    <mergeCell ref="AH42:AI42"/>
    <mergeCell ref="P111:P112"/>
    <mergeCell ref="A2:C2"/>
    <mergeCell ref="A7:J7"/>
    <mergeCell ref="B8:D8"/>
    <mergeCell ref="E8:G8"/>
    <mergeCell ref="H8:J8"/>
    <mergeCell ref="C9:D9"/>
    <mergeCell ref="F9:G9"/>
    <mergeCell ref="I9:J9"/>
    <mergeCell ref="A34:K34"/>
    <mergeCell ref="A35:A37"/>
    <mergeCell ref="B35:C36"/>
    <mergeCell ref="D35:E36"/>
    <mergeCell ref="F35:K35"/>
    <mergeCell ref="L35:T35"/>
    <mergeCell ref="O36:O37"/>
    <mergeCell ref="P36:P37"/>
    <mergeCell ref="Q36:Q37"/>
    <mergeCell ref="R36:R37"/>
    <mergeCell ref="A41:E41"/>
    <mergeCell ref="B42:C42"/>
  </mergeCells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985" r:id="rId4" name="Option Button 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6" r:id="rId5" name="Option Button 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" r:id="rId6" name="Option Button 4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9" r:id="rId7" name="Option Button 5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0" r:id="rId8" name="Option Button 6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1" r:id="rId9" name="Option Button 7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2" r:id="rId10" name="Option Button 8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3" r:id="rId11" name="Option Button 9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4" r:id="rId12" name="Option Button 10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5" r:id="rId13" name="Option Button 1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6" r:id="rId14" name="Option Button 12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7" r:id="rId15" name="Option Button 13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8" r:id="rId16" name="Option Button 14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9" r:id="rId17" name="Option Button 15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0" r:id="rId18" name="Option Button 16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1" r:id="rId19" name="Option Button 17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2" r:id="rId20" name="Option Button 18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3" r:id="rId21" name="Option Button 19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4" r:id="rId22" name="Option Button 20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5" r:id="rId23" name="Option Button 2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6" r:id="rId24" name="Option Button 2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I179"/>
  <sheetViews>
    <sheetView rightToLeft="1" topLeftCell="A115" zoomScale="96" zoomScaleNormal="96" workbookViewId="0">
      <selection sqref="A1:XFD1048576"/>
    </sheetView>
  </sheetViews>
  <sheetFormatPr defaultColWidth="9" defaultRowHeight="15.75"/>
  <cols>
    <col min="1" max="1" width="15" style="40" customWidth="1"/>
    <col min="2" max="2" width="12.140625" style="40" customWidth="1"/>
    <col min="3" max="3" width="18.7109375" style="40" customWidth="1"/>
    <col min="4" max="4" width="12.42578125" style="40" customWidth="1"/>
    <col min="5" max="5" width="8.7109375" style="40" customWidth="1"/>
    <col min="6" max="6" width="8.140625" style="40" customWidth="1"/>
    <col min="7" max="7" width="10.28515625" style="40" customWidth="1"/>
    <col min="8" max="8" width="8.42578125" style="40" customWidth="1"/>
    <col min="9" max="9" width="9.140625" style="40" customWidth="1"/>
    <col min="10" max="10" width="10" style="40" customWidth="1"/>
    <col min="11" max="11" width="8.42578125" style="40" customWidth="1"/>
    <col min="12" max="12" width="18.7109375" style="40" customWidth="1"/>
    <col min="13" max="13" width="8.7109375" style="40" customWidth="1"/>
    <col min="14" max="14" width="10" style="40" customWidth="1"/>
    <col min="15" max="15" width="9.7109375" style="40" customWidth="1"/>
    <col min="16" max="16" width="10.140625" style="40" customWidth="1"/>
    <col min="17" max="17" width="9" style="40"/>
    <col min="18" max="18" width="8.140625" style="40" customWidth="1"/>
    <col min="19" max="28" width="9" style="40"/>
    <col min="29" max="29" width="7.5703125" style="40" customWidth="1"/>
    <col min="30" max="16384" width="9" style="40"/>
  </cols>
  <sheetData>
    <row r="1" spans="1:35" ht="16.5" thickBot="1">
      <c r="A1" s="63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</row>
    <row r="2" spans="1:35" ht="16.5" thickBot="1">
      <c r="A2" s="174" t="s">
        <v>0</v>
      </c>
      <c r="B2" s="175"/>
      <c r="C2" s="176"/>
      <c r="D2" s="146"/>
      <c r="E2" s="146"/>
      <c r="F2" s="54" t="s">
        <v>1</v>
      </c>
      <c r="G2" s="54"/>
      <c r="H2" s="54"/>
      <c r="I2" s="54"/>
      <c r="J2" s="54"/>
      <c r="K2" s="54"/>
      <c r="L2" s="54"/>
      <c r="M2" s="54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</row>
    <row r="3" spans="1:35" ht="57.75" customHeight="1">
      <c r="A3" s="3" t="s">
        <v>2</v>
      </c>
      <c r="B3" s="22" t="s">
        <v>3</v>
      </c>
      <c r="C3" s="23" t="s">
        <v>4</v>
      </c>
      <c r="D3" s="146"/>
      <c r="E3" s="55"/>
      <c r="F3" s="54"/>
      <c r="G3" s="54"/>
      <c r="H3" s="54"/>
      <c r="I3" s="54"/>
      <c r="J3" s="54"/>
      <c r="K3" s="54"/>
      <c r="L3" s="54"/>
      <c r="M3" s="54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</row>
    <row r="4" spans="1:35">
      <c r="A4" s="20" t="s">
        <v>5</v>
      </c>
      <c r="B4" s="158"/>
      <c r="C4" s="158"/>
      <c r="D4" s="146"/>
      <c r="E4" s="55"/>
      <c r="F4" s="54"/>
      <c r="G4" s="54"/>
      <c r="H4" s="54"/>
      <c r="I4" s="54"/>
      <c r="J4" s="54"/>
      <c r="K4" s="54"/>
      <c r="L4" s="54"/>
      <c r="M4" s="54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</row>
    <row r="5" spans="1:35" ht="16.5" thickBot="1">
      <c r="A5" s="4" t="s">
        <v>6</v>
      </c>
      <c r="B5" s="158"/>
      <c r="C5" s="158"/>
      <c r="D5" s="146"/>
      <c r="E5" s="146"/>
      <c r="F5" s="54"/>
      <c r="G5" s="54"/>
      <c r="H5" s="54"/>
      <c r="I5" s="54"/>
      <c r="J5" s="54"/>
      <c r="K5" s="54"/>
      <c r="L5" s="54"/>
      <c r="M5" s="54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</row>
    <row r="6" spans="1:35" ht="12" customHeight="1" thickBo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</row>
    <row r="7" spans="1:35" ht="32.25" customHeight="1" thickBot="1">
      <c r="A7" s="177" t="s">
        <v>7</v>
      </c>
      <c r="B7" s="178"/>
      <c r="C7" s="178"/>
      <c r="D7" s="178"/>
      <c r="E7" s="178"/>
      <c r="F7" s="178"/>
      <c r="G7" s="178"/>
      <c r="H7" s="178"/>
      <c r="I7" s="178"/>
      <c r="J7" s="179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</row>
    <row r="8" spans="1:35">
      <c r="A8" s="5" t="s">
        <v>8</v>
      </c>
      <c r="B8" s="180" t="s">
        <v>5</v>
      </c>
      <c r="C8" s="181"/>
      <c r="D8" s="182"/>
      <c r="E8" s="180" t="s">
        <v>6</v>
      </c>
      <c r="F8" s="181"/>
      <c r="G8" s="182"/>
      <c r="H8" s="180" t="s">
        <v>9</v>
      </c>
      <c r="I8" s="181"/>
      <c r="J8" s="183"/>
      <c r="K8" s="146"/>
      <c r="L8" s="55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</row>
    <row r="9" spans="1:35" ht="16.5" thickBot="1">
      <c r="A9" s="6" t="s">
        <v>10</v>
      </c>
      <c r="B9" s="7" t="s">
        <v>11</v>
      </c>
      <c r="C9" s="184" t="s">
        <v>12</v>
      </c>
      <c r="D9" s="185"/>
      <c r="E9" s="7" t="s">
        <v>11</v>
      </c>
      <c r="F9" s="184" t="s">
        <v>12</v>
      </c>
      <c r="G9" s="185"/>
      <c r="H9" s="7" t="s">
        <v>11</v>
      </c>
      <c r="I9" s="184" t="s">
        <v>12</v>
      </c>
      <c r="J9" s="186"/>
      <c r="K9" s="55"/>
      <c r="L9" s="55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</row>
    <row r="10" spans="1:35">
      <c r="A10" s="39" t="s">
        <v>263</v>
      </c>
      <c r="B10" s="158"/>
      <c r="C10" s="158"/>
      <c r="D10" s="91"/>
      <c r="E10" s="158"/>
      <c r="F10" s="158"/>
      <c r="G10" s="91"/>
      <c r="H10" s="111">
        <f>B10+E10</f>
        <v>0</v>
      </c>
      <c r="I10" s="110">
        <f t="shared" ref="H10:J31" si="0">C10+F10</f>
        <v>0</v>
      </c>
      <c r="J10" s="112"/>
      <c r="K10" s="146"/>
      <c r="L10" s="55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</row>
    <row r="11" spans="1:35">
      <c r="A11" s="39" t="s">
        <v>186</v>
      </c>
      <c r="B11" s="158"/>
      <c r="C11" s="158"/>
      <c r="D11" s="8"/>
      <c r="E11" s="158"/>
      <c r="F11" s="158"/>
      <c r="G11" s="8"/>
      <c r="H11" s="113">
        <f t="shared" si="0"/>
        <v>0</v>
      </c>
      <c r="I11" s="113">
        <f t="shared" si="0"/>
        <v>0</v>
      </c>
      <c r="J11" s="114"/>
      <c r="K11" s="146"/>
      <c r="L11" s="146"/>
      <c r="M11" s="55"/>
      <c r="N11" s="55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</row>
    <row r="12" spans="1:35">
      <c r="A12" s="11" t="s">
        <v>269</v>
      </c>
      <c r="B12" s="158"/>
      <c r="C12" s="158"/>
      <c r="D12" s="8"/>
      <c r="E12" s="158"/>
      <c r="F12" s="158"/>
      <c r="G12" s="8"/>
      <c r="H12" s="113">
        <f t="shared" si="0"/>
        <v>0</v>
      </c>
      <c r="I12" s="113">
        <f t="shared" si="0"/>
        <v>0</v>
      </c>
      <c r="J12" s="114"/>
      <c r="K12" s="146"/>
      <c r="L12" s="146"/>
      <c r="M12" s="55"/>
      <c r="N12" s="55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</row>
    <row r="13" spans="1:35">
      <c r="A13" s="11" t="s">
        <v>264</v>
      </c>
      <c r="B13" s="158"/>
      <c r="C13" s="158"/>
      <c r="D13" s="8"/>
      <c r="E13" s="158"/>
      <c r="F13" s="158"/>
      <c r="G13" s="8"/>
      <c r="H13" s="113">
        <f t="shared" si="0"/>
        <v>0</v>
      </c>
      <c r="I13" s="113">
        <f t="shared" si="0"/>
        <v>0</v>
      </c>
      <c r="J13" s="114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</row>
    <row r="14" spans="1:35">
      <c r="A14" s="11" t="s">
        <v>265</v>
      </c>
      <c r="B14" s="158"/>
      <c r="C14" s="158"/>
      <c r="D14" s="13"/>
      <c r="E14" s="158"/>
      <c r="F14" s="158"/>
      <c r="G14" s="13"/>
      <c r="H14" s="113">
        <f t="shared" si="0"/>
        <v>0</v>
      </c>
      <c r="I14" s="113">
        <f t="shared" si="0"/>
        <v>0</v>
      </c>
      <c r="J14" s="115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</row>
    <row r="15" spans="1:35">
      <c r="A15" s="11" t="s">
        <v>13</v>
      </c>
      <c r="B15" s="158"/>
      <c r="C15" s="158"/>
      <c r="D15" s="159"/>
      <c r="E15" s="158"/>
      <c r="F15" s="158"/>
      <c r="G15" s="159"/>
      <c r="H15" s="113">
        <f t="shared" si="0"/>
        <v>0</v>
      </c>
      <c r="I15" s="113">
        <f t="shared" si="0"/>
        <v>0</v>
      </c>
      <c r="J15" s="116">
        <f>D15+G15</f>
        <v>0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</row>
    <row r="16" spans="1:35">
      <c r="A16" s="11" t="s">
        <v>220</v>
      </c>
      <c r="B16" s="158"/>
      <c r="C16" s="158"/>
      <c r="D16" s="159"/>
      <c r="E16" s="158"/>
      <c r="F16" s="158"/>
      <c r="G16" s="159"/>
      <c r="H16" s="113">
        <f t="shared" si="0"/>
        <v>0</v>
      </c>
      <c r="I16" s="113">
        <f t="shared" si="0"/>
        <v>0</v>
      </c>
      <c r="J16" s="116">
        <f t="shared" si="0"/>
        <v>0</v>
      </c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</row>
    <row r="17" spans="1:35">
      <c r="A17" s="11" t="s">
        <v>221</v>
      </c>
      <c r="B17" s="158"/>
      <c r="C17" s="158"/>
      <c r="D17" s="159"/>
      <c r="E17" s="158"/>
      <c r="F17" s="158"/>
      <c r="G17" s="159"/>
      <c r="H17" s="113">
        <f t="shared" si="0"/>
        <v>0</v>
      </c>
      <c r="I17" s="113">
        <f t="shared" si="0"/>
        <v>0</v>
      </c>
      <c r="J17" s="116">
        <f t="shared" si="0"/>
        <v>0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</row>
    <row r="18" spans="1:35">
      <c r="A18" s="11" t="s">
        <v>14</v>
      </c>
      <c r="B18" s="158"/>
      <c r="C18" s="158"/>
      <c r="D18" s="159"/>
      <c r="E18" s="158"/>
      <c r="F18" s="158"/>
      <c r="G18" s="159"/>
      <c r="H18" s="113">
        <f t="shared" si="0"/>
        <v>0</v>
      </c>
      <c r="I18" s="113">
        <f t="shared" si="0"/>
        <v>0</v>
      </c>
      <c r="J18" s="116">
        <f t="shared" si="0"/>
        <v>0</v>
      </c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</row>
    <row r="19" spans="1:35">
      <c r="A19" s="11" t="s">
        <v>15</v>
      </c>
      <c r="B19" s="158"/>
      <c r="C19" s="158"/>
      <c r="D19" s="159"/>
      <c r="E19" s="158"/>
      <c r="F19" s="158"/>
      <c r="G19" s="159"/>
      <c r="H19" s="113">
        <f t="shared" si="0"/>
        <v>0</v>
      </c>
      <c r="I19" s="113">
        <f t="shared" si="0"/>
        <v>0</v>
      </c>
      <c r="J19" s="116">
        <f t="shared" si="0"/>
        <v>0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</row>
    <row r="20" spans="1:35">
      <c r="A20" s="11" t="s">
        <v>16</v>
      </c>
      <c r="B20" s="158"/>
      <c r="C20" s="158"/>
      <c r="D20" s="159"/>
      <c r="E20" s="158"/>
      <c r="F20" s="158"/>
      <c r="G20" s="159"/>
      <c r="H20" s="113">
        <f t="shared" si="0"/>
        <v>0</v>
      </c>
      <c r="I20" s="113">
        <f t="shared" si="0"/>
        <v>0</v>
      </c>
      <c r="J20" s="116">
        <f t="shared" si="0"/>
        <v>0</v>
      </c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</row>
    <row r="21" spans="1:35">
      <c r="A21" s="11" t="s">
        <v>17</v>
      </c>
      <c r="B21" s="158"/>
      <c r="C21" s="158"/>
      <c r="D21" s="159"/>
      <c r="E21" s="158"/>
      <c r="F21" s="158"/>
      <c r="G21" s="159"/>
      <c r="H21" s="113">
        <f t="shared" si="0"/>
        <v>0</v>
      </c>
      <c r="I21" s="113">
        <f t="shared" si="0"/>
        <v>0</v>
      </c>
      <c r="J21" s="116">
        <f t="shared" si="0"/>
        <v>0</v>
      </c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</row>
    <row r="22" spans="1:35">
      <c r="A22" s="11" t="s">
        <v>18</v>
      </c>
      <c r="B22" s="158"/>
      <c r="C22" s="158"/>
      <c r="D22" s="159"/>
      <c r="E22" s="158"/>
      <c r="F22" s="158"/>
      <c r="G22" s="159"/>
      <c r="H22" s="113">
        <f t="shared" si="0"/>
        <v>0</v>
      </c>
      <c r="I22" s="113">
        <f t="shared" si="0"/>
        <v>0</v>
      </c>
      <c r="J22" s="116">
        <f t="shared" si="0"/>
        <v>0</v>
      </c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</row>
    <row r="23" spans="1:35">
      <c r="A23" s="11" t="s">
        <v>19</v>
      </c>
      <c r="B23" s="158"/>
      <c r="C23" s="158"/>
      <c r="D23" s="159"/>
      <c r="E23" s="158"/>
      <c r="F23" s="158"/>
      <c r="G23" s="159"/>
      <c r="H23" s="113">
        <f t="shared" si="0"/>
        <v>0</v>
      </c>
      <c r="I23" s="113">
        <f t="shared" si="0"/>
        <v>0</v>
      </c>
      <c r="J23" s="116">
        <f>D23+G23</f>
        <v>0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</row>
    <row r="24" spans="1:35">
      <c r="A24" s="11" t="s">
        <v>20</v>
      </c>
      <c r="B24" s="158"/>
      <c r="C24" s="158"/>
      <c r="D24" s="159"/>
      <c r="E24" s="158"/>
      <c r="F24" s="158"/>
      <c r="G24" s="159"/>
      <c r="H24" s="113">
        <f t="shared" si="0"/>
        <v>0</v>
      </c>
      <c r="I24" s="113">
        <f t="shared" si="0"/>
        <v>0</v>
      </c>
      <c r="J24" s="116">
        <f>D24+G24</f>
        <v>0</v>
      </c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</row>
    <row r="25" spans="1:35">
      <c r="A25" s="11" t="s">
        <v>21</v>
      </c>
      <c r="B25" s="158"/>
      <c r="C25" s="158"/>
      <c r="D25" s="15"/>
      <c r="E25" s="158"/>
      <c r="F25" s="158"/>
      <c r="G25" s="8"/>
      <c r="H25" s="113">
        <f t="shared" si="0"/>
        <v>0</v>
      </c>
      <c r="I25" s="113">
        <f t="shared" si="0"/>
        <v>0</v>
      </c>
      <c r="J25" s="114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</row>
    <row r="26" spans="1:35">
      <c r="A26" s="11" t="s">
        <v>22</v>
      </c>
      <c r="B26" s="158"/>
      <c r="C26" s="158"/>
      <c r="D26" s="15"/>
      <c r="E26" s="158"/>
      <c r="F26" s="158"/>
      <c r="G26" s="8"/>
      <c r="H26" s="113">
        <f t="shared" si="0"/>
        <v>0</v>
      </c>
      <c r="I26" s="113">
        <f t="shared" si="0"/>
        <v>0</v>
      </c>
      <c r="J26" s="114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</row>
    <row r="27" spans="1:35">
      <c r="A27" s="11" t="s">
        <v>23</v>
      </c>
      <c r="B27" s="158"/>
      <c r="C27" s="158"/>
      <c r="D27" s="15"/>
      <c r="E27" s="158"/>
      <c r="F27" s="158"/>
      <c r="G27" s="8"/>
      <c r="H27" s="113">
        <f t="shared" si="0"/>
        <v>0</v>
      </c>
      <c r="I27" s="113">
        <f t="shared" si="0"/>
        <v>0</v>
      </c>
      <c r="J27" s="114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</row>
    <row r="28" spans="1:35">
      <c r="A28" s="11" t="s">
        <v>24</v>
      </c>
      <c r="B28" s="158"/>
      <c r="C28" s="158"/>
      <c r="D28" s="15"/>
      <c r="E28" s="158"/>
      <c r="F28" s="158"/>
      <c r="G28" s="8"/>
      <c r="H28" s="113">
        <f t="shared" si="0"/>
        <v>0</v>
      </c>
      <c r="I28" s="113">
        <f t="shared" si="0"/>
        <v>0</v>
      </c>
      <c r="J28" s="114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</row>
    <row r="29" spans="1:35">
      <c r="A29" s="11" t="s">
        <v>25</v>
      </c>
      <c r="B29" s="158"/>
      <c r="C29" s="158"/>
      <c r="D29" s="15"/>
      <c r="E29" s="158"/>
      <c r="F29" s="158"/>
      <c r="G29" s="8"/>
      <c r="H29" s="113">
        <f t="shared" si="0"/>
        <v>0</v>
      </c>
      <c r="I29" s="113">
        <f t="shared" si="0"/>
        <v>0</v>
      </c>
      <c r="J29" s="114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</row>
    <row r="30" spans="1:35">
      <c r="A30" s="11" t="s">
        <v>26</v>
      </c>
      <c r="B30" s="158"/>
      <c r="C30" s="158"/>
      <c r="D30" s="15"/>
      <c r="E30" s="158"/>
      <c r="F30" s="158"/>
      <c r="G30" s="8"/>
      <c r="H30" s="113">
        <f t="shared" si="0"/>
        <v>0</v>
      </c>
      <c r="I30" s="113">
        <f t="shared" si="0"/>
        <v>0</v>
      </c>
      <c r="J30" s="114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</row>
    <row r="31" spans="1:35">
      <c r="A31" s="11" t="s">
        <v>27</v>
      </c>
      <c r="B31" s="158"/>
      <c r="C31" s="158"/>
      <c r="D31" s="16"/>
      <c r="E31" s="158"/>
      <c r="F31" s="158"/>
      <c r="G31" s="13"/>
      <c r="H31" s="113">
        <f t="shared" si="0"/>
        <v>0</v>
      </c>
      <c r="I31" s="113">
        <f t="shared" si="0"/>
        <v>0</v>
      </c>
      <c r="J31" s="115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</row>
    <row r="32" spans="1:35" ht="16.5" thickBot="1">
      <c r="A32" s="6" t="s">
        <v>28</v>
      </c>
      <c r="B32" s="117">
        <f>SUM(B10:B31)</f>
        <v>0</v>
      </c>
      <c r="C32" s="117">
        <f>SUM(C10:C31)</f>
        <v>0</v>
      </c>
      <c r="D32" s="142">
        <f>SUM(D15:D24)</f>
        <v>0</v>
      </c>
      <c r="E32" s="117">
        <f>SUM(E10:E31)</f>
        <v>0</v>
      </c>
      <c r="F32" s="117">
        <f>SUM(F10:F31)</f>
        <v>0</v>
      </c>
      <c r="G32" s="142">
        <f>SUM(G15:G24)</f>
        <v>0</v>
      </c>
      <c r="H32" s="117">
        <f>SUM(H10:H31)</f>
        <v>0</v>
      </c>
      <c r="I32" s="117">
        <f>SUM(I10:I31)</f>
        <v>0</v>
      </c>
      <c r="J32" s="118">
        <f>SUM(J15:J24)</f>
        <v>0</v>
      </c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</row>
    <row r="33" spans="1:35" ht="16.5" thickBot="1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</row>
    <row r="34" spans="1:35" ht="16.5" thickBot="1">
      <c r="A34" s="174" t="s">
        <v>29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</row>
    <row r="35" spans="1:35" ht="30.75" customHeight="1">
      <c r="A35" s="187" t="s">
        <v>2</v>
      </c>
      <c r="B35" s="190" t="s">
        <v>30</v>
      </c>
      <c r="C35" s="191"/>
      <c r="D35" s="190" t="s">
        <v>31</v>
      </c>
      <c r="E35" s="191"/>
      <c r="F35" s="194" t="s">
        <v>32</v>
      </c>
      <c r="G35" s="195"/>
      <c r="H35" s="195"/>
      <c r="I35" s="195"/>
      <c r="J35" s="195"/>
      <c r="K35" s="196"/>
      <c r="L35" s="194" t="s">
        <v>33</v>
      </c>
      <c r="M35" s="195"/>
      <c r="N35" s="195"/>
      <c r="O35" s="195"/>
      <c r="P35" s="195"/>
      <c r="Q35" s="195"/>
      <c r="R35" s="195"/>
      <c r="S35" s="195"/>
      <c r="T35" s="196"/>
      <c r="U35" s="194" t="s">
        <v>34</v>
      </c>
      <c r="V35" s="195"/>
      <c r="W35" s="195"/>
      <c r="X35" s="199"/>
      <c r="Y35" s="200" t="s">
        <v>177</v>
      </c>
      <c r="Z35" s="201"/>
      <c r="AA35" s="204" t="s">
        <v>273</v>
      </c>
      <c r="AB35" s="205"/>
      <c r="AC35" s="146"/>
      <c r="AD35" s="208" t="s">
        <v>182</v>
      </c>
      <c r="AE35" s="209"/>
      <c r="AF35" s="210"/>
      <c r="AG35" s="146"/>
      <c r="AH35" s="146"/>
      <c r="AI35" s="146"/>
    </row>
    <row r="36" spans="1:35" ht="34.9" customHeight="1">
      <c r="A36" s="188"/>
      <c r="B36" s="192"/>
      <c r="C36" s="193"/>
      <c r="D36" s="192"/>
      <c r="E36" s="193"/>
      <c r="F36" s="211" t="s">
        <v>35</v>
      </c>
      <c r="G36" s="212"/>
      <c r="H36" s="211" t="s">
        <v>36</v>
      </c>
      <c r="I36" s="212"/>
      <c r="J36" s="211" t="s">
        <v>37</v>
      </c>
      <c r="K36" s="212"/>
      <c r="L36" s="197" t="s">
        <v>38</v>
      </c>
      <c r="M36" s="197" t="s">
        <v>39</v>
      </c>
      <c r="N36" s="197" t="s">
        <v>40</v>
      </c>
      <c r="O36" s="197" t="s">
        <v>41</v>
      </c>
      <c r="P36" s="197" t="s">
        <v>42</v>
      </c>
      <c r="Q36" s="197" t="s">
        <v>43</v>
      </c>
      <c r="R36" s="197" t="s">
        <v>44</v>
      </c>
      <c r="S36" s="197" t="s">
        <v>45</v>
      </c>
      <c r="T36" s="197" t="s">
        <v>222</v>
      </c>
      <c r="U36" s="197" t="s">
        <v>46</v>
      </c>
      <c r="V36" s="211" t="s">
        <v>47</v>
      </c>
      <c r="W36" s="213"/>
      <c r="X36" s="214"/>
      <c r="Y36" s="202"/>
      <c r="Z36" s="203"/>
      <c r="AA36" s="206"/>
      <c r="AB36" s="207"/>
      <c r="AC36" s="146"/>
      <c r="AD36" s="41" t="s">
        <v>2</v>
      </c>
      <c r="AE36" s="42" t="s">
        <v>183</v>
      </c>
      <c r="AF36" s="43" t="s">
        <v>184</v>
      </c>
      <c r="AG36" s="146"/>
      <c r="AH36" s="146"/>
      <c r="AI36" s="146"/>
    </row>
    <row r="37" spans="1:35" ht="62.25" customHeight="1">
      <c r="A37" s="189"/>
      <c r="B37" s="17" t="s">
        <v>48</v>
      </c>
      <c r="C37" s="17" t="s">
        <v>49</v>
      </c>
      <c r="D37" s="17" t="s">
        <v>48</v>
      </c>
      <c r="E37" s="17" t="s">
        <v>49</v>
      </c>
      <c r="F37" s="17" t="s">
        <v>48</v>
      </c>
      <c r="G37" s="17" t="s">
        <v>49</v>
      </c>
      <c r="H37" s="17" t="s">
        <v>48</v>
      </c>
      <c r="I37" s="17" t="s">
        <v>49</v>
      </c>
      <c r="J37" s="17" t="s">
        <v>48</v>
      </c>
      <c r="K37" s="17" t="s">
        <v>49</v>
      </c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7" t="s">
        <v>50</v>
      </c>
      <c r="W37" s="17" t="s">
        <v>51</v>
      </c>
      <c r="X37" s="18" t="s">
        <v>52</v>
      </c>
      <c r="Y37" s="44" t="s">
        <v>178</v>
      </c>
      <c r="Z37" s="45" t="s">
        <v>179</v>
      </c>
      <c r="AA37" s="45" t="s">
        <v>180</v>
      </c>
      <c r="AB37" s="46" t="s">
        <v>181</v>
      </c>
      <c r="AC37" s="146"/>
      <c r="AD37" s="41" t="s">
        <v>185</v>
      </c>
      <c r="AE37" s="158"/>
      <c r="AF37" s="158"/>
      <c r="AG37" s="146"/>
      <c r="AH37" s="146"/>
      <c r="AI37" s="146"/>
    </row>
    <row r="38" spans="1:35" ht="16.5" thickBot="1">
      <c r="A38" s="20" t="s">
        <v>5</v>
      </c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46"/>
      <c r="AD38" s="47" t="s">
        <v>6</v>
      </c>
      <c r="AE38" s="158"/>
      <c r="AF38" s="158"/>
      <c r="AG38" s="146"/>
      <c r="AH38" s="146"/>
      <c r="AI38" s="146"/>
    </row>
    <row r="39" spans="1:35" ht="16.5" thickBot="1">
      <c r="A39" s="4" t="s">
        <v>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46"/>
      <c r="AD39" s="146"/>
      <c r="AE39" s="146"/>
      <c r="AF39" s="146"/>
      <c r="AG39" s="146"/>
      <c r="AH39" s="146"/>
      <c r="AI39" s="146"/>
    </row>
    <row r="40" spans="1:35" ht="16.5" thickBot="1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</row>
    <row r="41" spans="1:35" ht="16.5" thickBot="1">
      <c r="A41" s="174" t="s">
        <v>53</v>
      </c>
      <c r="B41" s="175"/>
      <c r="C41" s="175"/>
      <c r="D41" s="175"/>
      <c r="E41" s="17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</row>
    <row r="42" spans="1:35" ht="30.6" customHeight="1">
      <c r="A42" s="3" t="s">
        <v>54</v>
      </c>
      <c r="B42" s="194" t="s">
        <v>55</v>
      </c>
      <c r="C42" s="196"/>
      <c r="D42" s="194" t="s">
        <v>56</v>
      </c>
      <c r="E42" s="196"/>
      <c r="F42" s="194" t="s">
        <v>57</v>
      </c>
      <c r="G42" s="196"/>
      <c r="H42" s="194" t="s">
        <v>58</v>
      </c>
      <c r="I42" s="196"/>
      <c r="J42" s="194" t="s">
        <v>59</v>
      </c>
      <c r="K42" s="196"/>
      <c r="L42" s="194" t="s">
        <v>60</v>
      </c>
      <c r="M42" s="196"/>
      <c r="N42" s="194" t="s">
        <v>61</v>
      </c>
      <c r="O42" s="196"/>
      <c r="P42" s="194" t="s">
        <v>62</v>
      </c>
      <c r="Q42" s="196"/>
      <c r="R42" s="194" t="s">
        <v>63</v>
      </c>
      <c r="S42" s="195"/>
      <c r="T42" s="196"/>
      <c r="U42" s="194" t="s">
        <v>64</v>
      </c>
      <c r="V42" s="196"/>
      <c r="W42" s="194" t="s">
        <v>65</v>
      </c>
      <c r="X42" s="196"/>
      <c r="Y42" s="194" t="s">
        <v>66</v>
      </c>
      <c r="Z42" s="199"/>
      <c r="AA42" s="146"/>
      <c r="AB42" s="169" t="s">
        <v>53</v>
      </c>
      <c r="AC42" s="169"/>
      <c r="AD42" s="146"/>
      <c r="AE42" s="170" t="s">
        <v>280</v>
      </c>
      <c r="AF42" s="170"/>
      <c r="AG42" s="146"/>
      <c r="AH42" s="171" t="s">
        <v>281</v>
      </c>
      <c r="AI42" s="171"/>
    </row>
    <row r="43" spans="1:35" ht="31.5">
      <c r="A43" s="20" t="s">
        <v>2</v>
      </c>
      <c r="B43" s="17" t="s">
        <v>67</v>
      </c>
      <c r="C43" s="17" t="s">
        <v>6</v>
      </c>
      <c r="D43" s="17" t="s">
        <v>67</v>
      </c>
      <c r="E43" s="17" t="s">
        <v>6</v>
      </c>
      <c r="F43" s="17" t="s">
        <v>67</v>
      </c>
      <c r="G43" s="17" t="s">
        <v>6</v>
      </c>
      <c r="H43" s="17" t="s">
        <v>67</v>
      </c>
      <c r="I43" s="17" t="s">
        <v>6</v>
      </c>
      <c r="J43" s="17" t="s">
        <v>67</v>
      </c>
      <c r="K43" s="17" t="s">
        <v>6</v>
      </c>
      <c r="L43" s="17" t="s">
        <v>67</v>
      </c>
      <c r="M43" s="17" t="s">
        <v>6</v>
      </c>
      <c r="N43" s="17" t="s">
        <v>67</v>
      </c>
      <c r="O43" s="17" t="s">
        <v>6</v>
      </c>
      <c r="P43" s="17" t="s">
        <v>67</v>
      </c>
      <c r="Q43" s="17" t="s">
        <v>6</v>
      </c>
      <c r="R43" s="17" t="s">
        <v>67</v>
      </c>
      <c r="S43" s="211" t="s">
        <v>6</v>
      </c>
      <c r="T43" s="212"/>
      <c r="U43" s="17" t="s">
        <v>67</v>
      </c>
      <c r="V43" s="17" t="s">
        <v>6</v>
      </c>
      <c r="W43" s="17" t="s">
        <v>67</v>
      </c>
      <c r="X43" s="17" t="s">
        <v>6</v>
      </c>
      <c r="Y43" s="17" t="s">
        <v>67</v>
      </c>
      <c r="Z43" s="18" t="s">
        <v>6</v>
      </c>
      <c r="AA43" s="146"/>
      <c r="AB43" s="17" t="s">
        <v>67</v>
      </c>
      <c r="AC43" s="17" t="s">
        <v>6</v>
      </c>
      <c r="AD43" s="146"/>
      <c r="AE43" s="17" t="s">
        <v>67</v>
      </c>
      <c r="AF43" s="17" t="s">
        <v>6</v>
      </c>
      <c r="AG43" s="146"/>
      <c r="AH43" s="17" t="s">
        <v>67</v>
      </c>
      <c r="AI43" s="17" t="s">
        <v>6</v>
      </c>
    </row>
    <row r="44" spans="1:35" ht="30" customHeight="1">
      <c r="A44" s="21" t="s">
        <v>68</v>
      </c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220"/>
      <c r="T44" s="221"/>
      <c r="U44" s="160"/>
      <c r="V44" s="160"/>
      <c r="W44" s="160"/>
      <c r="X44" s="160"/>
      <c r="Y44" s="160"/>
      <c r="Z44" s="160"/>
      <c r="AA44" s="21" t="s">
        <v>68</v>
      </c>
      <c r="AB44" s="56">
        <f>U44+W44+Y44+R44+P44+N44+L44+J44+H44+F44+D44+B44</f>
        <v>0</v>
      </c>
      <c r="AC44" s="56">
        <f>V44+X44+Z44+S44+Q44+O44+M44+K44+I44+G44+E44+C44</f>
        <v>0</v>
      </c>
      <c r="AD44" s="146"/>
      <c r="AE44" s="62">
        <f>D38+E38</f>
        <v>0</v>
      </c>
      <c r="AF44" s="62">
        <f>D39+E39</f>
        <v>0</v>
      </c>
      <c r="AG44" s="146"/>
      <c r="AH44" s="62">
        <f>AB44-AE44</f>
        <v>0</v>
      </c>
      <c r="AI44" s="62">
        <f t="shared" ref="AI44:AI47" si="1">AC44-AF44</f>
        <v>0</v>
      </c>
    </row>
    <row r="45" spans="1:35" ht="36" customHeight="1">
      <c r="A45" s="58" t="s">
        <v>69</v>
      </c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222"/>
      <c r="T45" s="223"/>
      <c r="U45" s="161"/>
      <c r="V45" s="161"/>
      <c r="W45" s="161"/>
      <c r="X45" s="161"/>
      <c r="Y45" s="161"/>
      <c r="Z45" s="161"/>
      <c r="AA45" s="127" t="s">
        <v>69</v>
      </c>
      <c r="AB45" s="56">
        <f>U45+W45+Y45+R45+P45+N45+L45+J45+H45+F45+D45+B45</f>
        <v>0</v>
      </c>
      <c r="AC45" s="56">
        <f>V45+X45+Z45+S45+Q45+O45+M45+K45+I45+G45+E45+C45</f>
        <v>0</v>
      </c>
      <c r="AD45" s="146"/>
      <c r="AE45" s="56">
        <f>C52+C53+D52+D53</f>
        <v>0</v>
      </c>
      <c r="AF45" s="56">
        <f>C54+C55+D54+D55</f>
        <v>0</v>
      </c>
      <c r="AG45" s="146"/>
      <c r="AH45" s="62">
        <f t="shared" ref="AH45:AH47" si="2">AB45-AE45</f>
        <v>0</v>
      </c>
      <c r="AI45" s="62">
        <f t="shared" si="1"/>
        <v>0</v>
      </c>
    </row>
    <row r="46" spans="1:35" ht="35.25" customHeight="1">
      <c r="A46" s="59" t="s">
        <v>70</v>
      </c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224"/>
      <c r="T46" s="225"/>
      <c r="U46" s="162"/>
      <c r="V46" s="162"/>
      <c r="W46" s="162"/>
      <c r="X46" s="162"/>
      <c r="Y46" s="162"/>
      <c r="Z46" s="162"/>
      <c r="AA46" s="128" t="s">
        <v>70</v>
      </c>
      <c r="AB46" s="56">
        <f t="shared" ref="AB46:AC47" si="3">U46+W46+Y46+R46+P46+N46+L46+J46+H46+F46+D46+B46</f>
        <v>0</v>
      </c>
      <c r="AC46" s="56">
        <f t="shared" si="3"/>
        <v>0</v>
      </c>
      <c r="AD46" s="146"/>
      <c r="AE46" s="56">
        <f>E52+E53</f>
        <v>0</v>
      </c>
      <c r="AF46" s="56">
        <f>E54+E55</f>
        <v>0</v>
      </c>
      <c r="AG46" s="146"/>
      <c r="AH46" s="62">
        <f t="shared" si="2"/>
        <v>0</v>
      </c>
      <c r="AI46" s="62">
        <f t="shared" si="1"/>
        <v>0</v>
      </c>
    </row>
    <row r="47" spans="1:35" ht="30.75" thickBot="1">
      <c r="A47" s="60" t="s">
        <v>71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226"/>
      <c r="T47" s="227"/>
      <c r="U47" s="163"/>
      <c r="V47" s="163"/>
      <c r="W47" s="163"/>
      <c r="X47" s="163"/>
      <c r="Y47" s="163"/>
      <c r="Z47" s="163"/>
      <c r="AA47" s="129" t="s">
        <v>71</v>
      </c>
      <c r="AB47" s="56">
        <f>U47+W47+Y47+R47+P47+N47+L47+J47+H47+F47+D47+B47</f>
        <v>0</v>
      </c>
      <c r="AC47" s="56">
        <f t="shared" si="3"/>
        <v>0</v>
      </c>
      <c r="AD47" s="146"/>
      <c r="AE47" s="62">
        <f>F52+F53+G52+G53+H52+H53+I52+I53+J52+J53+K52+K53+L52+L53+M52+M53+N52+N53+O52+O53+P52+P53+Q52+Q53+R52+R53+S52+S53+T52+T53+U52+U53+V52+V53+W52+W53+X52+X53</f>
        <v>0</v>
      </c>
      <c r="AF47" s="62">
        <f>Y54+Y55-(C54+C55+D54+D55+E54+E55)</f>
        <v>0</v>
      </c>
      <c r="AG47" s="146"/>
      <c r="AH47" s="62">
        <f t="shared" si="2"/>
        <v>0</v>
      </c>
      <c r="AI47" s="62">
        <f t="shared" si="1"/>
        <v>0</v>
      </c>
    </row>
    <row r="48" spans="1:3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</row>
    <row r="49" spans="1:35" ht="16.5" thickBot="1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</row>
    <row r="50" spans="1:35" ht="16.5" thickBot="1">
      <c r="A50" s="174" t="s">
        <v>72</v>
      </c>
      <c r="B50" s="175"/>
      <c r="C50" s="175"/>
      <c r="D50" s="175"/>
      <c r="E50" s="175"/>
      <c r="F50" s="17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</row>
    <row r="51" spans="1:35" ht="31.5">
      <c r="A51" s="3" t="s">
        <v>2</v>
      </c>
      <c r="B51" s="22" t="s">
        <v>73</v>
      </c>
      <c r="C51" s="22" t="s">
        <v>74</v>
      </c>
      <c r="D51" s="22" t="s">
        <v>75</v>
      </c>
      <c r="E51" s="22" t="s">
        <v>76</v>
      </c>
      <c r="F51" s="22" t="s">
        <v>223</v>
      </c>
      <c r="G51" s="22" t="s">
        <v>224</v>
      </c>
      <c r="H51" s="22" t="s">
        <v>38</v>
      </c>
      <c r="I51" s="22" t="s">
        <v>225</v>
      </c>
      <c r="J51" s="22" t="s">
        <v>226</v>
      </c>
      <c r="K51" s="22" t="s">
        <v>40</v>
      </c>
      <c r="L51" s="22" t="s">
        <v>41</v>
      </c>
      <c r="M51" s="22" t="s">
        <v>42</v>
      </c>
      <c r="N51" s="22" t="s">
        <v>43</v>
      </c>
      <c r="O51" s="22" t="s">
        <v>227</v>
      </c>
      <c r="P51" s="22" t="s">
        <v>45</v>
      </c>
      <c r="Q51" s="22" t="s">
        <v>228</v>
      </c>
      <c r="R51" s="22" t="s">
        <v>77</v>
      </c>
      <c r="S51" s="22" t="s">
        <v>229</v>
      </c>
      <c r="T51" s="22" t="s">
        <v>78</v>
      </c>
      <c r="U51" s="22" t="s">
        <v>79</v>
      </c>
      <c r="V51" s="22" t="s">
        <v>80</v>
      </c>
      <c r="W51" s="22" t="s">
        <v>81</v>
      </c>
      <c r="X51" s="22" t="s">
        <v>270</v>
      </c>
      <c r="Y51" s="23" t="s">
        <v>28</v>
      </c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</row>
    <row r="52" spans="1:35">
      <c r="A52" s="215" t="s">
        <v>5</v>
      </c>
      <c r="B52" s="17" t="s">
        <v>82</v>
      </c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8">
        <f t="shared" ref="Y52:Y57" si="4">SUM(C52:X52)</f>
        <v>0</v>
      </c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</row>
    <row r="53" spans="1:35">
      <c r="A53" s="189"/>
      <c r="B53" s="17" t="s">
        <v>12</v>
      </c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8">
        <f t="shared" si="4"/>
        <v>0</v>
      </c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</row>
    <row r="54" spans="1:35">
      <c r="A54" s="215" t="s">
        <v>6</v>
      </c>
      <c r="B54" s="17" t="s">
        <v>82</v>
      </c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8">
        <f t="shared" si="4"/>
        <v>0</v>
      </c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</row>
    <row r="55" spans="1:35">
      <c r="A55" s="189"/>
      <c r="B55" s="17" t="s">
        <v>12</v>
      </c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8">
        <f t="shared" si="4"/>
        <v>0</v>
      </c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</row>
    <row r="56" spans="1:35">
      <c r="A56" s="215" t="s">
        <v>9</v>
      </c>
      <c r="B56" s="17" t="s">
        <v>82</v>
      </c>
      <c r="C56" s="17">
        <f>C52+C54</f>
        <v>0</v>
      </c>
      <c r="D56" s="17">
        <f t="shared" ref="C56:X57" si="5">D52+D54</f>
        <v>0</v>
      </c>
      <c r="E56" s="17">
        <f t="shared" si="5"/>
        <v>0</v>
      </c>
      <c r="F56" s="17">
        <f t="shared" si="5"/>
        <v>0</v>
      </c>
      <c r="G56" s="17">
        <f t="shared" si="5"/>
        <v>0</v>
      </c>
      <c r="H56" s="17">
        <f t="shared" si="5"/>
        <v>0</v>
      </c>
      <c r="I56" s="17">
        <f t="shared" si="5"/>
        <v>0</v>
      </c>
      <c r="J56" s="17">
        <f t="shared" si="5"/>
        <v>0</v>
      </c>
      <c r="K56" s="17">
        <f t="shared" si="5"/>
        <v>0</v>
      </c>
      <c r="L56" s="17">
        <f t="shared" si="5"/>
        <v>0</v>
      </c>
      <c r="M56" s="17">
        <f t="shared" si="5"/>
        <v>0</v>
      </c>
      <c r="N56" s="17">
        <f t="shared" si="5"/>
        <v>0</v>
      </c>
      <c r="O56" s="17">
        <f t="shared" si="5"/>
        <v>0</v>
      </c>
      <c r="P56" s="17">
        <f t="shared" si="5"/>
        <v>0</v>
      </c>
      <c r="Q56" s="17">
        <f t="shared" si="5"/>
        <v>0</v>
      </c>
      <c r="R56" s="17">
        <f t="shared" si="5"/>
        <v>0</v>
      </c>
      <c r="S56" s="17">
        <f t="shared" si="5"/>
        <v>0</v>
      </c>
      <c r="T56" s="17">
        <f t="shared" si="5"/>
        <v>0</v>
      </c>
      <c r="U56" s="17">
        <f t="shared" si="5"/>
        <v>0</v>
      </c>
      <c r="V56" s="17">
        <f t="shared" si="5"/>
        <v>0</v>
      </c>
      <c r="W56" s="17">
        <f t="shared" si="5"/>
        <v>0</v>
      </c>
      <c r="X56" s="17">
        <f t="shared" si="5"/>
        <v>0</v>
      </c>
      <c r="Y56" s="18">
        <f t="shared" si="4"/>
        <v>0</v>
      </c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</row>
    <row r="57" spans="1:35" ht="16.5" thickBot="1">
      <c r="A57" s="216"/>
      <c r="B57" s="19" t="s">
        <v>12</v>
      </c>
      <c r="C57" s="17">
        <f t="shared" si="5"/>
        <v>0</v>
      </c>
      <c r="D57" s="17">
        <f t="shared" si="5"/>
        <v>0</v>
      </c>
      <c r="E57" s="17">
        <f t="shared" si="5"/>
        <v>0</v>
      </c>
      <c r="F57" s="17">
        <f t="shared" si="5"/>
        <v>0</v>
      </c>
      <c r="G57" s="17">
        <f t="shared" si="5"/>
        <v>0</v>
      </c>
      <c r="H57" s="17">
        <f t="shared" si="5"/>
        <v>0</v>
      </c>
      <c r="I57" s="17">
        <f t="shared" si="5"/>
        <v>0</v>
      </c>
      <c r="J57" s="17">
        <f t="shared" si="5"/>
        <v>0</v>
      </c>
      <c r="K57" s="17">
        <f t="shared" si="5"/>
        <v>0</v>
      </c>
      <c r="L57" s="17">
        <f t="shared" si="5"/>
        <v>0</v>
      </c>
      <c r="M57" s="17">
        <f t="shared" si="5"/>
        <v>0</v>
      </c>
      <c r="N57" s="17">
        <f t="shared" si="5"/>
        <v>0</v>
      </c>
      <c r="O57" s="17">
        <f t="shared" si="5"/>
        <v>0</v>
      </c>
      <c r="P57" s="17">
        <f t="shared" si="5"/>
        <v>0</v>
      </c>
      <c r="Q57" s="17">
        <f t="shared" si="5"/>
        <v>0</v>
      </c>
      <c r="R57" s="17">
        <f t="shared" si="5"/>
        <v>0</v>
      </c>
      <c r="S57" s="17">
        <f t="shared" si="5"/>
        <v>0</v>
      </c>
      <c r="T57" s="17">
        <f t="shared" si="5"/>
        <v>0</v>
      </c>
      <c r="U57" s="17">
        <f t="shared" si="5"/>
        <v>0</v>
      </c>
      <c r="V57" s="17">
        <f t="shared" si="5"/>
        <v>0</v>
      </c>
      <c r="W57" s="17">
        <f t="shared" si="5"/>
        <v>0</v>
      </c>
      <c r="X57" s="17">
        <f t="shared" si="5"/>
        <v>0</v>
      </c>
      <c r="Y57" s="18">
        <f t="shared" si="4"/>
        <v>0</v>
      </c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</row>
    <row r="58" spans="1:35" ht="16.5" thickBot="1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</row>
    <row r="59" spans="1:35" ht="31.5" customHeight="1" thickBot="1">
      <c r="A59" s="217" t="s">
        <v>83</v>
      </c>
      <c r="B59" s="218"/>
      <c r="C59" s="218"/>
      <c r="D59" s="218"/>
      <c r="E59" s="218"/>
      <c r="F59" s="218"/>
      <c r="G59" s="218"/>
      <c r="H59" s="218"/>
      <c r="I59" s="218"/>
      <c r="J59" s="218"/>
      <c r="K59" s="219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</row>
    <row r="60" spans="1:35" ht="105" customHeight="1">
      <c r="A60" s="3" t="s">
        <v>2</v>
      </c>
      <c r="B60" s="22" t="s">
        <v>84</v>
      </c>
      <c r="C60" s="22" t="s">
        <v>85</v>
      </c>
      <c r="D60" s="22" t="s">
        <v>86</v>
      </c>
      <c r="E60" s="105" t="s">
        <v>87</v>
      </c>
      <c r="F60" s="22" t="s">
        <v>88</v>
      </c>
      <c r="G60" s="22" t="s">
        <v>89</v>
      </c>
      <c r="H60" s="22" t="s">
        <v>90</v>
      </c>
      <c r="I60" s="22" t="s">
        <v>91</v>
      </c>
      <c r="J60" s="22" t="s">
        <v>92</v>
      </c>
      <c r="K60" s="23" t="s">
        <v>93</v>
      </c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</row>
    <row r="61" spans="1:35" ht="32.25" customHeight="1">
      <c r="A61" s="215" t="s">
        <v>5</v>
      </c>
      <c r="B61" s="17" t="s">
        <v>74</v>
      </c>
      <c r="C61" s="158"/>
      <c r="D61" s="158"/>
      <c r="E61" s="158"/>
      <c r="F61" s="158"/>
      <c r="G61" s="158"/>
      <c r="H61" s="158"/>
      <c r="I61" s="158"/>
      <c r="J61" s="158"/>
      <c r="K61" s="158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</row>
    <row r="62" spans="1:35" ht="41.25" customHeight="1">
      <c r="A62" s="188"/>
      <c r="B62" s="17" t="s">
        <v>94</v>
      </c>
      <c r="C62" s="158"/>
      <c r="D62" s="158"/>
      <c r="E62" s="158"/>
      <c r="F62" s="164"/>
      <c r="G62" s="164"/>
      <c r="H62" s="158"/>
      <c r="I62" s="164"/>
      <c r="J62" s="158"/>
      <c r="K62" s="158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</row>
    <row r="63" spans="1:35" ht="32.25" customHeight="1">
      <c r="A63" s="189"/>
      <c r="B63" s="17" t="s">
        <v>95</v>
      </c>
      <c r="C63" s="158"/>
      <c r="D63" s="158"/>
      <c r="E63" s="158"/>
      <c r="F63" s="165"/>
      <c r="G63" s="165"/>
      <c r="H63" s="158"/>
      <c r="I63" s="165"/>
      <c r="J63" s="158"/>
      <c r="K63" s="158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</row>
    <row r="64" spans="1:35">
      <c r="A64" s="215" t="s">
        <v>6</v>
      </c>
      <c r="B64" s="17" t="s">
        <v>74</v>
      </c>
      <c r="C64" s="158"/>
      <c r="D64" s="158"/>
      <c r="E64" s="158"/>
      <c r="F64" s="158"/>
      <c r="G64" s="158"/>
      <c r="H64" s="158"/>
      <c r="I64" s="158"/>
      <c r="J64" s="158"/>
      <c r="K64" s="158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</row>
    <row r="65" spans="1:35" ht="42.75" customHeight="1">
      <c r="A65" s="188"/>
      <c r="B65" s="17" t="s">
        <v>94</v>
      </c>
      <c r="C65" s="158"/>
      <c r="D65" s="158"/>
      <c r="E65" s="158"/>
      <c r="F65" s="165"/>
      <c r="G65" s="165"/>
      <c r="H65" s="158"/>
      <c r="I65" s="165"/>
      <c r="J65" s="158"/>
      <c r="K65" s="158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</row>
    <row r="66" spans="1:35" ht="37.9" customHeight="1" thickBot="1">
      <c r="A66" s="216"/>
      <c r="B66" s="19" t="s">
        <v>95</v>
      </c>
      <c r="C66" s="158"/>
      <c r="D66" s="158"/>
      <c r="E66" s="158"/>
      <c r="F66" s="166"/>
      <c r="G66" s="166"/>
      <c r="H66" s="158"/>
      <c r="I66" s="166"/>
      <c r="J66" s="158"/>
      <c r="K66" s="158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</row>
    <row r="67" spans="1:3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</row>
    <row r="68" spans="1:35" ht="16.5" thickBot="1">
      <c r="A68" s="234" t="s">
        <v>96</v>
      </c>
      <c r="B68" s="235"/>
      <c r="C68" s="235"/>
      <c r="D68" s="235"/>
      <c r="E68" s="235"/>
      <c r="F68" s="235"/>
      <c r="G68" s="235"/>
      <c r="H68" s="235"/>
      <c r="I68" s="235"/>
      <c r="J68" s="235"/>
      <c r="K68" s="235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</row>
    <row r="69" spans="1:35" ht="32.25" thickBot="1">
      <c r="A69" s="152" t="s">
        <v>2</v>
      </c>
      <c r="B69" s="153" t="s">
        <v>97</v>
      </c>
      <c r="C69" s="26" t="s">
        <v>38</v>
      </c>
      <c r="D69" s="27" t="s">
        <v>39</v>
      </c>
      <c r="E69" s="27" t="s">
        <v>40</v>
      </c>
      <c r="F69" s="27" t="s">
        <v>41</v>
      </c>
      <c r="G69" s="27" t="s">
        <v>98</v>
      </c>
      <c r="H69" s="27" t="s">
        <v>43</v>
      </c>
      <c r="I69" s="27" t="s">
        <v>44</v>
      </c>
      <c r="J69" s="28" t="s">
        <v>45</v>
      </c>
      <c r="K69" s="28" t="s">
        <v>276</v>
      </c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</row>
    <row r="70" spans="1:35" ht="28.5" customHeight="1">
      <c r="A70" s="236" t="s">
        <v>5</v>
      </c>
      <c r="B70" s="29" t="s">
        <v>99</v>
      </c>
      <c r="C70" s="158"/>
      <c r="D70" s="158"/>
      <c r="E70" s="158"/>
      <c r="F70" s="158"/>
      <c r="G70" s="158"/>
      <c r="H70" s="158"/>
      <c r="I70" s="158"/>
      <c r="J70" s="158"/>
      <c r="K70" s="158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</row>
    <row r="71" spans="1:35" ht="31.5">
      <c r="A71" s="237"/>
      <c r="B71" s="30" t="s">
        <v>100</v>
      </c>
      <c r="C71" s="158"/>
      <c r="D71" s="158"/>
      <c r="E71" s="158"/>
      <c r="F71" s="158"/>
      <c r="G71" s="158"/>
      <c r="H71" s="158"/>
      <c r="I71" s="158"/>
      <c r="J71" s="158"/>
      <c r="K71" s="158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</row>
    <row r="72" spans="1:35" ht="31.5">
      <c r="A72" s="237"/>
      <c r="B72" s="30" t="s">
        <v>101</v>
      </c>
      <c r="C72" s="158"/>
      <c r="D72" s="158"/>
      <c r="E72" s="158"/>
      <c r="F72" s="158"/>
      <c r="G72" s="158"/>
      <c r="H72" s="158"/>
      <c r="I72" s="158"/>
      <c r="J72" s="158"/>
      <c r="K72" s="158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</row>
    <row r="73" spans="1:35" ht="31.5">
      <c r="A73" s="237"/>
      <c r="B73" s="30" t="s">
        <v>102</v>
      </c>
      <c r="C73" s="158"/>
      <c r="D73" s="158"/>
      <c r="E73" s="158"/>
      <c r="F73" s="158"/>
      <c r="G73" s="158"/>
      <c r="H73" s="158"/>
      <c r="I73" s="158"/>
      <c r="J73" s="158"/>
      <c r="K73" s="158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</row>
    <row r="74" spans="1:35" ht="30" customHeight="1" thickBot="1">
      <c r="A74" s="238"/>
      <c r="B74" s="31" t="s">
        <v>93</v>
      </c>
      <c r="C74" s="158"/>
      <c r="D74" s="158"/>
      <c r="E74" s="158"/>
      <c r="F74" s="158"/>
      <c r="G74" s="158"/>
      <c r="H74" s="158"/>
      <c r="I74" s="158"/>
      <c r="J74" s="158"/>
      <c r="K74" s="158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</row>
    <row r="75" spans="1:35" ht="31.5" customHeight="1">
      <c r="A75" s="236" t="s">
        <v>6</v>
      </c>
      <c r="B75" s="32" t="s">
        <v>99</v>
      </c>
      <c r="C75" s="158"/>
      <c r="D75" s="158"/>
      <c r="E75" s="158"/>
      <c r="F75" s="158"/>
      <c r="G75" s="158"/>
      <c r="H75" s="158"/>
      <c r="I75" s="158"/>
      <c r="J75" s="158"/>
      <c r="K75" s="158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</row>
    <row r="76" spans="1:35" ht="31.5">
      <c r="A76" s="237"/>
      <c r="B76" s="30" t="s">
        <v>100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</row>
    <row r="77" spans="1:35" ht="31.5">
      <c r="A77" s="237"/>
      <c r="B77" s="30" t="s">
        <v>101</v>
      </c>
      <c r="C77" s="158"/>
      <c r="D77" s="158"/>
      <c r="E77" s="158"/>
      <c r="F77" s="158"/>
      <c r="G77" s="158"/>
      <c r="H77" s="158"/>
      <c r="I77" s="158"/>
      <c r="J77" s="158"/>
      <c r="K77" s="158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</row>
    <row r="78" spans="1:35" ht="31.5">
      <c r="A78" s="237"/>
      <c r="B78" s="30" t="s">
        <v>102</v>
      </c>
      <c r="C78" s="158"/>
      <c r="D78" s="158"/>
      <c r="E78" s="158"/>
      <c r="F78" s="158"/>
      <c r="G78" s="158"/>
      <c r="H78" s="158"/>
      <c r="I78" s="158"/>
      <c r="J78" s="158"/>
      <c r="K78" s="158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</row>
    <row r="79" spans="1:35" ht="33.75" customHeight="1" thickBot="1">
      <c r="A79" s="238"/>
      <c r="B79" s="31" t="s">
        <v>93</v>
      </c>
      <c r="C79" s="158"/>
      <c r="D79" s="158"/>
      <c r="E79" s="158"/>
      <c r="F79" s="158"/>
      <c r="G79" s="158"/>
      <c r="H79" s="158"/>
      <c r="I79" s="158"/>
      <c r="J79" s="158"/>
      <c r="K79" s="158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</row>
    <row r="80" spans="1:35" ht="16.5" thickBot="1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</row>
    <row r="81" spans="1:35" ht="24.95" customHeight="1">
      <c r="A81" s="239" t="s">
        <v>219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1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</row>
    <row r="82" spans="1:35" ht="24.95" customHeight="1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4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</row>
    <row r="83" spans="1:35" ht="24.95" customHeight="1" thickBot="1">
      <c r="A83" s="245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  <c r="N83" s="247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</row>
    <row r="84" spans="1:35" ht="24.9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</row>
    <row r="85" spans="1:35">
      <c r="A85" s="228" t="s">
        <v>103</v>
      </c>
      <c r="B85" s="229"/>
      <c r="C85" s="229"/>
      <c r="D85" s="229"/>
      <c r="E85" s="230"/>
      <c r="F85" s="145">
        <f>(E38+D38)-SUM(F38:K38)</f>
        <v>0</v>
      </c>
      <c r="G85" s="146"/>
      <c r="H85" s="231" t="s">
        <v>104</v>
      </c>
      <c r="I85" s="232"/>
      <c r="J85" s="232"/>
      <c r="K85" s="232"/>
      <c r="L85" s="233"/>
      <c r="M85" s="145">
        <f>(C52+C53)-SUM(C61:K61)</f>
        <v>0</v>
      </c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</row>
    <row r="86" spans="1:35">
      <c r="A86" s="228" t="s">
        <v>105</v>
      </c>
      <c r="B86" s="229"/>
      <c r="C86" s="229"/>
      <c r="D86" s="229"/>
      <c r="E86" s="230"/>
      <c r="F86" s="145">
        <f>(E39+D39)-SUM(F39:K39)</f>
        <v>0</v>
      </c>
      <c r="G86" s="146"/>
      <c r="H86" s="231" t="s">
        <v>106</v>
      </c>
      <c r="I86" s="232"/>
      <c r="J86" s="232"/>
      <c r="K86" s="232"/>
      <c r="L86" s="233"/>
      <c r="M86" s="145">
        <f>(C54+C55)-SUM(C64:K64)</f>
        <v>0</v>
      </c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</row>
    <row r="87" spans="1:35">
      <c r="A87" s="228" t="s">
        <v>107</v>
      </c>
      <c r="B87" s="229"/>
      <c r="C87" s="229"/>
      <c r="D87" s="229"/>
      <c r="E87" s="230"/>
      <c r="F87" s="145">
        <f>(E38+D38)-SUM(L38:T38)</f>
        <v>0</v>
      </c>
      <c r="G87" s="146"/>
      <c r="H87" s="231" t="s">
        <v>108</v>
      </c>
      <c r="I87" s="232"/>
      <c r="J87" s="232"/>
      <c r="K87" s="232"/>
      <c r="L87" s="233"/>
      <c r="M87" s="145">
        <f>(D52+D53)-SUM(C62:K62)</f>
        <v>0</v>
      </c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</row>
    <row r="88" spans="1:35">
      <c r="A88" s="228" t="s">
        <v>109</v>
      </c>
      <c r="B88" s="229"/>
      <c r="C88" s="229"/>
      <c r="D88" s="229"/>
      <c r="E88" s="230"/>
      <c r="F88" s="145">
        <f>(E39+D39)-SUM(L39:T39)</f>
        <v>0</v>
      </c>
      <c r="G88" s="146"/>
      <c r="H88" s="231" t="s">
        <v>110</v>
      </c>
      <c r="I88" s="232"/>
      <c r="J88" s="232"/>
      <c r="K88" s="232"/>
      <c r="L88" s="233"/>
      <c r="M88" s="145">
        <f>(D54+D55)-SUM(C65:K65)</f>
        <v>0</v>
      </c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</row>
    <row r="89" spans="1:35">
      <c r="A89" s="228" t="s">
        <v>111</v>
      </c>
      <c r="B89" s="229"/>
      <c r="C89" s="229"/>
      <c r="D89" s="229"/>
      <c r="E89" s="230"/>
      <c r="F89" s="145">
        <f>(E38+D38)-(B44+D44+F44+H44+J44+L44+N44+P44+R44+U44+W44+Y44)</f>
        <v>0</v>
      </c>
      <c r="G89" s="146"/>
      <c r="H89" s="231" t="s">
        <v>112</v>
      </c>
      <c r="I89" s="232"/>
      <c r="J89" s="232"/>
      <c r="K89" s="232"/>
      <c r="L89" s="233"/>
      <c r="M89" s="145">
        <f>(E52+E53)-SUM(C63:K63)</f>
        <v>0</v>
      </c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</row>
    <row r="90" spans="1:35">
      <c r="A90" s="228" t="s">
        <v>113</v>
      </c>
      <c r="B90" s="229"/>
      <c r="C90" s="229"/>
      <c r="D90" s="229"/>
      <c r="E90" s="230"/>
      <c r="F90" s="145">
        <f>(E39+D39)-(C44+E44+G44+I44+K44+M44+O44+Q44+S44+V44+X44+Z44)</f>
        <v>0</v>
      </c>
      <c r="G90" s="146"/>
      <c r="H90" s="231" t="s">
        <v>114</v>
      </c>
      <c r="I90" s="232"/>
      <c r="J90" s="232"/>
      <c r="K90" s="232"/>
      <c r="L90" s="233"/>
      <c r="M90" s="145">
        <f>(E54+E55)-SUM(C66:K66)</f>
        <v>0</v>
      </c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</row>
    <row r="91" spans="1:35">
      <c r="A91" s="228" t="s">
        <v>115</v>
      </c>
      <c r="B91" s="229"/>
      <c r="C91" s="229"/>
      <c r="D91" s="229"/>
      <c r="E91" s="230"/>
      <c r="F91" s="145">
        <f>SUM(C52:D53)-(B45+D45+F45+H45+J45+L45+N45+P45+R45+U45+W45+Y45)</f>
        <v>0</v>
      </c>
      <c r="G91" s="146"/>
      <c r="H91" s="231" t="s">
        <v>171</v>
      </c>
      <c r="I91" s="232"/>
      <c r="J91" s="232"/>
      <c r="K91" s="232"/>
      <c r="L91" s="233"/>
      <c r="M91" s="145" t="str">
        <f>IF(D38=(F38+H38+J38),"درست","غلط")</f>
        <v>درست</v>
      </c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</row>
    <row r="92" spans="1:35">
      <c r="A92" s="228" t="s">
        <v>116</v>
      </c>
      <c r="B92" s="229"/>
      <c r="C92" s="229"/>
      <c r="D92" s="229"/>
      <c r="E92" s="230"/>
      <c r="F92" s="145">
        <f>SUM(C54:D55)-(C45+E45+G45+I45+K45+M45+O45+Q45+S45+V45+X45+Z45)</f>
        <v>0</v>
      </c>
      <c r="G92" s="146"/>
      <c r="H92" s="231" t="s">
        <v>172</v>
      </c>
      <c r="I92" s="232"/>
      <c r="J92" s="232"/>
      <c r="K92" s="232"/>
      <c r="L92" s="233"/>
      <c r="M92" s="145" t="str">
        <f>IF(D39=(F39+H39+J39),"درست","غلط")</f>
        <v>درست</v>
      </c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</row>
    <row r="93" spans="1:35">
      <c r="A93" s="228" t="s">
        <v>117</v>
      </c>
      <c r="B93" s="229"/>
      <c r="C93" s="229"/>
      <c r="D93" s="229"/>
      <c r="E93" s="230"/>
      <c r="F93" s="145">
        <f>(E52+E53)-(B46+D46+F46+H46+J46+L46+N46+P46+R46+U46+W46+Y46)</f>
        <v>0</v>
      </c>
      <c r="G93" s="146"/>
      <c r="H93" s="231" t="s">
        <v>173</v>
      </c>
      <c r="I93" s="232"/>
      <c r="J93" s="232"/>
      <c r="K93" s="232"/>
      <c r="L93" s="233"/>
      <c r="M93" s="145" t="str">
        <f>IF(E38=(G38+I38+K38),"درست","غلط")</f>
        <v>درست</v>
      </c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</row>
    <row r="94" spans="1:35">
      <c r="A94" s="228" t="s">
        <v>118</v>
      </c>
      <c r="B94" s="229"/>
      <c r="C94" s="229"/>
      <c r="D94" s="229"/>
      <c r="E94" s="230"/>
      <c r="F94" s="145">
        <f>(E55+E54)-(C46+E46+G46+I46+K46+M46+O46+Q46+S46+V46+X46+Z46)</f>
        <v>0</v>
      </c>
      <c r="G94" s="146"/>
      <c r="H94" s="231" t="s">
        <v>174</v>
      </c>
      <c r="I94" s="232"/>
      <c r="J94" s="232"/>
      <c r="K94" s="232"/>
      <c r="L94" s="233"/>
      <c r="M94" s="145" t="str">
        <f>IF(E39=(G39+I39+K39),"درست","غلط")</f>
        <v>درست</v>
      </c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</row>
    <row r="95" spans="1:35">
      <c r="A95" s="228" t="s">
        <v>119</v>
      </c>
      <c r="B95" s="229"/>
      <c r="C95" s="229"/>
      <c r="D95" s="229"/>
      <c r="E95" s="230"/>
      <c r="F95" s="145">
        <f>SUM(F52:X53)-(B47+D47+F47+H47+J47+L47+N47+P47+R47+U47+W47+Y47)</f>
        <v>0</v>
      </c>
      <c r="G95" s="146"/>
      <c r="H95" s="231" t="s">
        <v>175</v>
      </c>
      <c r="I95" s="232"/>
      <c r="J95" s="232"/>
      <c r="K95" s="232"/>
      <c r="L95" s="233"/>
      <c r="M95" s="145">
        <f>(U38+V38+W38+X38+X39+W39+V39+U39)-((D38+E38+E39+D39)+((B38+C38+C39+B39)-N102))</f>
        <v>0</v>
      </c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</row>
    <row r="96" spans="1:35">
      <c r="A96" s="228" t="s">
        <v>120</v>
      </c>
      <c r="B96" s="229"/>
      <c r="C96" s="229"/>
      <c r="D96" s="229"/>
      <c r="E96" s="230"/>
      <c r="F96" s="145">
        <f>SUM(F54:X55)-(C47+E47+G47+I47+K47+M47+O47+Q47+S47+V47+X47+Z47)</f>
        <v>0</v>
      </c>
      <c r="G96" s="146"/>
      <c r="H96" s="231" t="s">
        <v>272</v>
      </c>
      <c r="I96" s="232"/>
      <c r="J96" s="232"/>
      <c r="K96" s="232"/>
      <c r="L96" s="233"/>
      <c r="M96" s="145">
        <f>(Y38+Z38+Y39+Z39)- (U38+V38+W38+X38+U39+V39+W39+X39)</f>
        <v>0</v>
      </c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</row>
    <row r="97" spans="1:35">
      <c r="A97" s="146"/>
      <c r="B97" s="146"/>
      <c r="C97" s="146"/>
      <c r="D97" s="146"/>
      <c r="E97" s="146"/>
      <c r="F97" s="146"/>
      <c r="G97" s="146"/>
      <c r="H97" s="231" t="s">
        <v>266</v>
      </c>
      <c r="I97" s="232"/>
      <c r="J97" s="232"/>
      <c r="K97" s="232"/>
      <c r="L97" s="233"/>
      <c r="M97" s="145">
        <f>(Y38+Z38+Y39+Z39)-((D38+E38+E39+D39)+((B38+C38+C39+B39)-N102))</f>
        <v>0</v>
      </c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</row>
    <row r="98" spans="1:3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</row>
    <row r="99" spans="1:3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</row>
    <row r="100" spans="1:3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</row>
    <row r="101" spans="1:3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</row>
    <row r="102" spans="1:35">
      <c r="A102" s="248" t="s">
        <v>121</v>
      </c>
      <c r="B102" s="248"/>
      <c r="C102" s="248"/>
      <c r="D102" s="248"/>
      <c r="E102" s="248"/>
      <c r="F102" s="248"/>
      <c r="G102" s="140">
        <f>H32+I32</f>
        <v>0</v>
      </c>
      <c r="H102" s="249" t="s">
        <v>122</v>
      </c>
      <c r="I102" s="250"/>
      <c r="J102" s="250"/>
      <c r="K102" s="250"/>
      <c r="L102" s="250"/>
      <c r="M102" s="251"/>
      <c r="N102" s="33">
        <f>SUM(B38:E39)-SUM(U38:X39)</f>
        <v>0</v>
      </c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</row>
    <row r="103" spans="1:35">
      <c r="A103" s="252" t="s">
        <v>123</v>
      </c>
      <c r="B103" s="252"/>
      <c r="C103" s="252"/>
      <c r="D103" s="252"/>
      <c r="E103" s="252"/>
      <c r="F103" s="252"/>
      <c r="G103" s="132">
        <f>B4+B5</f>
        <v>0</v>
      </c>
      <c r="H103" s="249" t="s">
        <v>124</v>
      </c>
      <c r="I103" s="250"/>
      <c r="J103" s="250"/>
      <c r="K103" s="250"/>
      <c r="L103" s="250"/>
      <c r="M103" s="251"/>
      <c r="N103" s="34" t="e">
        <f>(SUM(B38:E39)-SUM(U38:X39))*100/SUM(U38:X39)</f>
        <v>#DIV/0!</v>
      </c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</row>
    <row r="104" spans="1:35">
      <c r="A104" s="252" t="s">
        <v>125</v>
      </c>
      <c r="B104" s="252"/>
      <c r="C104" s="252"/>
      <c r="D104" s="252"/>
      <c r="E104" s="252"/>
      <c r="F104" s="252"/>
      <c r="G104" s="131" t="e">
        <f>G102/G103</f>
        <v>#DIV/0!</v>
      </c>
      <c r="H104" s="253" t="s">
        <v>126</v>
      </c>
      <c r="I104" s="253"/>
      <c r="J104" s="253"/>
      <c r="K104" s="253"/>
      <c r="L104" s="253"/>
      <c r="M104" s="253"/>
      <c r="N104" s="34" t="e">
        <f>SUM(B38:C39)/SUM(B38:E39)%</f>
        <v>#DIV/0!</v>
      </c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</row>
    <row r="105" spans="1:35">
      <c r="A105" s="252" t="s">
        <v>127</v>
      </c>
      <c r="B105" s="252"/>
      <c r="C105" s="252"/>
      <c r="D105" s="252"/>
      <c r="E105" s="252"/>
      <c r="F105" s="252"/>
      <c r="G105" s="131" t="e">
        <f>(I11+H11+H10+I10)*100/G102</f>
        <v>#DIV/0!</v>
      </c>
      <c r="H105" s="249" t="s">
        <v>128</v>
      </c>
      <c r="I105" s="250"/>
      <c r="J105" s="250"/>
      <c r="K105" s="250"/>
      <c r="L105" s="250"/>
      <c r="M105" s="251"/>
      <c r="N105" s="35" t="e">
        <f>SUM(H38:I39)/SUM(F38:I39)%</f>
        <v>#DIV/0!</v>
      </c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</row>
    <row r="106" spans="1:35">
      <c r="A106" s="252" t="s">
        <v>129</v>
      </c>
      <c r="B106" s="252"/>
      <c r="C106" s="252"/>
      <c r="D106" s="252"/>
      <c r="E106" s="252"/>
      <c r="F106" s="252"/>
      <c r="G106" s="131" t="e">
        <f>(SUM(H10:J12))*100/G102</f>
        <v>#DIV/0!</v>
      </c>
      <c r="H106" s="253" t="s">
        <v>130</v>
      </c>
      <c r="I106" s="253"/>
      <c r="J106" s="253"/>
      <c r="K106" s="253"/>
      <c r="L106" s="253"/>
      <c r="M106" s="253"/>
      <c r="N106" s="35" t="e">
        <f>SUM(F38:G39)/SUM(F38:I39)%</f>
        <v>#DIV/0!</v>
      </c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</row>
    <row r="107" spans="1:35">
      <c r="A107" s="252" t="s">
        <v>131</v>
      </c>
      <c r="B107" s="252"/>
      <c r="C107" s="252"/>
      <c r="D107" s="252"/>
      <c r="E107" s="252"/>
      <c r="F107" s="252"/>
      <c r="G107" s="131" t="e">
        <f>(H10+I10+H11+I11+H12+I12+H13+I13+H14+I14+H15+I15)*100/G102</f>
        <v>#DIV/0!</v>
      </c>
      <c r="H107" s="253" t="s">
        <v>132</v>
      </c>
      <c r="I107" s="253"/>
      <c r="J107" s="253"/>
      <c r="K107" s="253"/>
      <c r="L107" s="253"/>
      <c r="M107" s="253"/>
      <c r="N107" s="34" t="e">
        <f>SUM(F38:I39)/SUM(D38:E39)%</f>
        <v>#DIV/0!</v>
      </c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</row>
    <row r="108" spans="1:35">
      <c r="A108" s="252" t="s">
        <v>133</v>
      </c>
      <c r="B108" s="252"/>
      <c r="C108" s="252"/>
      <c r="D108" s="252"/>
      <c r="E108" s="252"/>
      <c r="F108" s="252"/>
      <c r="G108" s="131" t="e">
        <f>(H16+H17+H18+H19+H20+H21+H22+H23+H24+H25+H26+I26+I25+I24+I23+I22+I21+I20+I19+I18+I17+I16)*100/G102</f>
        <v>#DIV/0!</v>
      </c>
      <c r="H108" s="253" t="s">
        <v>134</v>
      </c>
      <c r="I108" s="253"/>
      <c r="J108" s="253"/>
      <c r="K108" s="253"/>
      <c r="L108" s="253"/>
      <c r="M108" s="253"/>
      <c r="N108" s="34" t="e">
        <f>SUM(U38:U39)*100/SUM(U38:X39)</f>
        <v>#DIV/0!</v>
      </c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</row>
    <row r="109" spans="1:35">
      <c r="A109" s="252" t="s">
        <v>135</v>
      </c>
      <c r="B109" s="252"/>
      <c r="C109" s="252"/>
      <c r="D109" s="252"/>
      <c r="E109" s="252"/>
      <c r="F109" s="252"/>
      <c r="G109" s="131" t="e">
        <f>SUM(H27:I31)*100/G102</f>
        <v>#DIV/0!</v>
      </c>
      <c r="H109" s="253" t="s">
        <v>136</v>
      </c>
      <c r="I109" s="253"/>
      <c r="J109" s="253"/>
      <c r="K109" s="253"/>
      <c r="L109" s="253"/>
      <c r="M109" s="253"/>
      <c r="N109" s="34" t="e">
        <f>SUM(X38:X39)*100/SUM(U38:X39)</f>
        <v>#DIV/0!</v>
      </c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</row>
    <row r="110" spans="1:35" ht="16.5" thickBot="1">
      <c r="A110" s="252" t="s">
        <v>137</v>
      </c>
      <c r="B110" s="252"/>
      <c r="C110" s="252"/>
      <c r="D110" s="252"/>
      <c r="E110" s="252"/>
      <c r="F110" s="252"/>
      <c r="G110" s="131" t="e">
        <f>(G109+G107)*100/G108</f>
        <v>#DIV/0!</v>
      </c>
      <c r="H110" s="258" t="s">
        <v>138</v>
      </c>
      <c r="I110" s="258"/>
      <c r="J110" s="258"/>
      <c r="K110" s="258"/>
      <c r="L110" s="258"/>
      <c r="M110" s="258"/>
      <c r="N110" s="36" t="e">
        <f>(C4+C5)*100/(B4+B5)</f>
        <v>#DIV/0!</v>
      </c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</row>
    <row r="111" spans="1:35">
      <c r="A111" s="252" t="s">
        <v>139</v>
      </c>
      <c r="B111" s="252"/>
      <c r="C111" s="252"/>
      <c r="D111" s="252"/>
      <c r="E111" s="252"/>
      <c r="F111" s="252"/>
      <c r="G111" s="131" t="e">
        <f t="shared" ref="G111:G120" si="6">J15*100/I15</f>
        <v>#DIV/0!</v>
      </c>
      <c r="H111" s="254" t="s">
        <v>140</v>
      </c>
      <c r="I111" s="255"/>
      <c r="J111" s="255"/>
      <c r="K111" s="255"/>
      <c r="L111" s="255"/>
      <c r="M111" s="255"/>
      <c r="N111" s="279" t="s">
        <v>204</v>
      </c>
      <c r="O111" s="172" t="s">
        <v>11</v>
      </c>
      <c r="P111" s="172" t="s">
        <v>12</v>
      </c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</row>
    <row r="112" spans="1:35">
      <c r="A112" s="252" t="s">
        <v>267</v>
      </c>
      <c r="B112" s="252"/>
      <c r="C112" s="252"/>
      <c r="D112" s="252"/>
      <c r="E112" s="252"/>
      <c r="F112" s="252"/>
      <c r="G112" s="131" t="e">
        <f t="shared" si="6"/>
        <v>#DIV/0!</v>
      </c>
      <c r="H112" s="256"/>
      <c r="I112" s="257"/>
      <c r="J112" s="257"/>
      <c r="K112" s="257"/>
      <c r="L112" s="257"/>
      <c r="M112" s="257"/>
      <c r="N112" s="280"/>
      <c r="O112" s="173"/>
      <c r="P112" s="173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</row>
    <row r="113" spans="1:35">
      <c r="A113" s="252" t="s">
        <v>268</v>
      </c>
      <c r="B113" s="252"/>
      <c r="C113" s="252"/>
      <c r="D113" s="252"/>
      <c r="E113" s="252"/>
      <c r="F113" s="252"/>
      <c r="G113" s="131" t="e">
        <f t="shared" si="6"/>
        <v>#DIV/0!</v>
      </c>
      <c r="H113" s="259" t="s">
        <v>141</v>
      </c>
      <c r="I113" s="259"/>
      <c r="J113" s="259"/>
      <c r="K113" s="259"/>
      <c r="L113" s="259"/>
      <c r="M113" s="259"/>
      <c r="N113" s="133" t="e">
        <f>SUM(Y56:Y57)/SUM(H32:I32)*1000</f>
        <v>#DIV/0!</v>
      </c>
      <c r="O113" s="131" t="e">
        <f>(Y56/H32)*1000</f>
        <v>#DIV/0!</v>
      </c>
      <c r="P113" s="131" t="e">
        <f>Y57/I32*1000</f>
        <v>#DIV/0!</v>
      </c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</row>
    <row r="114" spans="1:35">
      <c r="A114" s="252" t="s">
        <v>142</v>
      </c>
      <c r="B114" s="252"/>
      <c r="C114" s="252"/>
      <c r="D114" s="252"/>
      <c r="E114" s="252"/>
      <c r="F114" s="252"/>
      <c r="G114" s="131" t="e">
        <f t="shared" si="6"/>
        <v>#DIV/0!</v>
      </c>
      <c r="H114" s="252" t="s">
        <v>143</v>
      </c>
      <c r="I114" s="252"/>
      <c r="J114" s="252"/>
      <c r="K114" s="252"/>
      <c r="L114" s="252"/>
      <c r="M114" s="252"/>
      <c r="N114" s="134" t="e">
        <f>(C56+C57)*1000/SUM(D38:E39)</f>
        <v>#DIV/0!</v>
      </c>
      <c r="O114" s="131" t="e">
        <f>C56/SUM(D38:D39)*1000</f>
        <v>#DIV/0!</v>
      </c>
      <c r="P114" s="131" t="e">
        <f>C57/SUM(E38:E39)*1000</f>
        <v>#DIV/0!</v>
      </c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</row>
    <row r="115" spans="1:35">
      <c r="A115" s="252" t="s">
        <v>144</v>
      </c>
      <c r="B115" s="252"/>
      <c r="C115" s="252"/>
      <c r="D115" s="252"/>
      <c r="E115" s="252"/>
      <c r="F115" s="252"/>
      <c r="G115" s="131" t="e">
        <f t="shared" si="6"/>
        <v>#DIV/0!</v>
      </c>
      <c r="H115" s="252" t="s">
        <v>145</v>
      </c>
      <c r="I115" s="252"/>
      <c r="J115" s="252"/>
      <c r="K115" s="252"/>
      <c r="L115" s="252"/>
      <c r="M115" s="252"/>
      <c r="N115" s="134" t="e">
        <f>SUM(C56:D57)*1000/SUM(D38:E39)</f>
        <v>#DIV/0!</v>
      </c>
      <c r="O115" s="131" t="e">
        <f>SUM(C56:D56)/SUM(D38:D39)*1000</f>
        <v>#DIV/0!</v>
      </c>
      <c r="P115" s="131" t="e">
        <f>SUM(C57:D57)/SUM(E38:E39)*1000</f>
        <v>#DIV/0!</v>
      </c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</row>
    <row r="116" spans="1:35">
      <c r="A116" s="252" t="s">
        <v>146</v>
      </c>
      <c r="B116" s="252"/>
      <c r="C116" s="252"/>
      <c r="D116" s="252"/>
      <c r="E116" s="252"/>
      <c r="F116" s="252"/>
      <c r="G116" s="131" t="e">
        <f t="shared" si="6"/>
        <v>#DIV/0!</v>
      </c>
      <c r="H116" s="252" t="s">
        <v>147</v>
      </c>
      <c r="I116" s="252"/>
      <c r="J116" s="252"/>
      <c r="K116" s="252"/>
      <c r="L116" s="252"/>
      <c r="M116" s="252"/>
      <c r="N116" s="134" t="e">
        <f>SUM(C56:E57)*1000/SUM(D38:E39)</f>
        <v>#DIV/0!</v>
      </c>
      <c r="O116" s="131" t="e">
        <f>SUM(C56:E56)/SUM(D38:D39)*1000</f>
        <v>#DIV/0!</v>
      </c>
      <c r="P116" s="131" t="e">
        <f>SUM(C57:E57)/SUM(E38:E39)*1000</f>
        <v>#DIV/0!</v>
      </c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</row>
    <row r="117" spans="1:35">
      <c r="A117" s="252" t="s">
        <v>148</v>
      </c>
      <c r="B117" s="252"/>
      <c r="C117" s="252"/>
      <c r="D117" s="252"/>
      <c r="E117" s="252"/>
      <c r="F117" s="252"/>
      <c r="G117" s="131" t="e">
        <f t="shared" si="6"/>
        <v>#DIV/0!</v>
      </c>
      <c r="H117" s="252" t="s">
        <v>149</v>
      </c>
      <c r="I117" s="252"/>
      <c r="J117" s="252"/>
      <c r="K117" s="252"/>
      <c r="L117" s="252"/>
      <c r="M117" s="252"/>
      <c r="N117" s="134" t="e">
        <f>SUM(C56:E57)*1000/SUM(H10:I12)</f>
        <v>#DIV/0!</v>
      </c>
      <c r="O117" s="131" t="e">
        <f>SUM(C56:E56)/SUM(H10:H12)*1000</f>
        <v>#DIV/0!</v>
      </c>
      <c r="P117" s="131" t="e">
        <f>SUM(C57:E57)/SUM(I10:I12)*1000</f>
        <v>#DIV/0!</v>
      </c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</row>
    <row r="118" spans="1:35" ht="16.5" thickBot="1">
      <c r="A118" s="252" t="s">
        <v>150</v>
      </c>
      <c r="B118" s="252"/>
      <c r="C118" s="252"/>
      <c r="D118" s="252"/>
      <c r="E118" s="252"/>
      <c r="F118" s="252"/>
      <c r="G118" s="131" t="e">
        <f t="shared" si="6"/>
        <v>#DIV/0!</v>
      </c>
      <c r="H118" s="262" t="s">
        <v>151</v>
      </c>
      <c r="I118" s="262"/>
      <c r="J118" s="262"/>
      <c r="K118" s="262"/>
      <c r="L118" s="262"/>
      <c r="M118" s="262"/>
      <c r="N118" s="37" t="e">
        <f>SUM(C70:K79)*100000/SUM(D38:E39)</f>
        <v>#DIV/0!</v>
      </c>
      <c r="O118" s="50"/>
      <c r="P118" s="50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</row>
    <row r="119" spans="1:35">
      <c r="A119" s="252" t="s">
        <v>152</v>
      </c>
      <c r="B119" s="252"/>
      <c r="C119" s="252"/>
      <c r="D119" s="252"/>
      <c r="E119" s="252"/>
      <c r="F119" s="252"/>
      <c r="G119" s="131" t="e">
        <f t="shared" si="6"/>
        <v>#DIV/0!</v>
      </c>
      <c r="H119" s="260" t="s">
        <v>153</v>
      </c>
      <c r="I119" s="260"/>
      <c r="J119" s="260"/>
      <c r="K119" s="260"/>
      <c r="L119" s="260"/>
      <c r="M119" s="260"/>
      <c r="N119" s="260"/>
      <c r="O119" s="260"/>
      <c r="P119" s="260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</row>
    <row r="120" spans="1:35">
      <c r="A120" s="252" t="s">
        <v>285</v>
      </c>
      <c r="B120" s="252"/>
      <c r="C120" s="252"/>
      <c r="D120" s="252"/>
      <c r="E120" s="252"/>
      <c r="F120" s="252"/>
      <c r="G120" s="131" t="e">
        <f t="shared" si="6"/>
        <v>#DIV/0!</v>
      </c>
      <c r="H120" s="261"/>
      <c r="I120" s="261"/>
      <c r="J120" s="261"/>
      <c r="K120" s="261"/>
      <c r="L120" s="261"/>
      <c r="M120" s="261"/>
      <c r="N120" s="261"/>
      <c r="O120" s="261"/>
      <c r="P120" s="261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</row>
    <row r="121" spans="1:35">
      <c r="A121" s="252" t="s">
        <v>278</v>
      </c>
      <c r="B121" s="252"/>
      <c r="C121" s="252"/>
      <c r="D121" s="252"/>
      <c r="E121" s="252"/>
      <c r="F121" s="252"/>
      <c r="G121" s="131" t="e">
        <f>SUM(J15:J24)*100/SUM(I15:I24)</f>
        <v>#DIV/0!</v>
      </c>
      <c r="H121" s="259" t="s">
        <v>85</v>
      </c>
      <c r="I121" s="259"/>
      <c r="J121" s="259"/>
      <c r="K121" s="259"/>
      <c r="L121" s="259"/>
      <c r="M121" s="259"/>
      <c r="N121" s="133" t="e">
        <f>SUM(C$61:C$66)*1000/SUM($H$10:$I$12)</f>
        <v>#DIV/0!</v>
      </c>
      <c r="O121" s="51"/>
      <c r="P121" s="51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</row>
    <row r="122" spans="1:35">
      <c r="A122" s="252" t="s">
        <v>277</v>
      </c>
      <c r="B122" s="252"/>
      <c r="C122" s="252"/>
      <c r="D122" s="252"/>
      <c r="E122" s="252"/>
      <c r="F122" s="252"/>
      <c r="G122" s="131" t="e">
        <f>SUM(J16:J24)*100/SUM(I16:I24)</f>
        <v>#DIV/0!</v>
      </c>
      <c r="H122" s="252" t="s">
        <v>86</v>
      </c>
      <c r="I122" s="252"/>
      <c r="J122" s="252"/>
      <c r="K122" s="252"/>
      <c r="L122" s="252"/>
      <c r="M122" s="252"/>
      <c r="N122" s="133" t="e">
        <f>SUM(D$61:D$66)*1000/SUM($H$10:$I$12)</f>
        <v>#DIV/0!</v>
      </c>
      <c r="O122" s="48"/>
      <c r="P122" s="48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</row>
    <row r="123" spans="1:35">
      <c r="A123" s="252" t="s">
        <v>154</v>
      </c>
      <c r="B123" s="252"/>
      <c r="C123" s="252"/>
      <c r="D123" s="252"/>
      <c r="E123" s="252"/>
      <c r="F123" s="252"/>
      <c r="G123" s="131" t="e">
        <f>SUM(D38:E39)/SUM(H32:I32)*1000</f>
        <v>#DIV/0!</v>
      </c>
      <c r="H123" s="252" t="s">
        <v>155</v>
      </c>
      <c r="I123" s="252"/>
      <c r="J123" s="252"/>
      <c r="K123" s="252"/>
      <c r="L123" s="252"/>
      <c r="M123" s="252"/>
      <c r="N123" s="133" t="e">
        <f>SUM(E$61:E$66)*1000/SUM($H$10:$I$12)</f>
        <v>#DIV/0!</v>
      </c>
      <c r="O123" s="48"/>
      <c r="P123" s="48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</row>
    <row r="124" spans="1:35">
      <c r="A124" s="266" t="s">
        <v>156</v>
      </c>
      <c r="B124" s="266"/>
      <c r="C124" s="266"/>
      <c r="D124" s="266"/>
      <c r="E124" s="266"/>
      <c r="F124" s="266"/>
      <c r="G124" s="147" t="e">
        <f>(D38+E38+E39+D39)*1000/SUM(I15:I24)</f>
        <v>#DIV/0!</v>
      </c>
      <c r="H124" s="252" t="s">
        <v>157</v>
      </c>
      <c r="I124" s="252"/>
      <c r="J124" s="252"/>
      <c r="K124" s="252"/>
      <c r="L124" s="252"/>
      <c r="M124" s="252"/>
      <c r="N124" s="133" t="e">
        <f>SUM(F$61:F$66)*1000/SUM($H$10:$I$12)</f>
        <v>#DIV/0!</v>
      </c>
      <c r="O124" s="48"/>
      <c r="P124" s="48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</row>
    <row r="125" spans="1:35">
      <c r="A125" s="252" t="s">
        <v>158</v>
      </c>
      <c r="B125" s="252"/>
      <c r="C125" s="252"/>
      <c r="D125" s="252"/>
      <c r="E125" s="252"/>
      <c r="F125" s="252"/>
      <c r="G125" s="131" t="e">
        <f>(L38+L39)*1000/I15</f>
        <v>#DIV/0!</v>
      </c>
      <c r="H125" s="252" t="s">
        <v>89</v>
      </c>
      <c r="I125" s="252"/>
      <c r="J125" s="252"/>
      <c r="K125" s="252"/>
      <c r="L125" s="252"/>
      <c r="M125" s="252"/>
      <c r="N125" s="133" t="e">
        <f>SUM(G$61:G$66)*1000/SUM($H$10:$I$12)</f>
        <v>#DIV/0!</v>
      </c>
      <c r="O125" s="48"/>
      <c r="P125" s="48"/>
      <c r="Q125" s="57"/>
      <c r="R125" s="57"/>
      <c r="S125" s="57"/>
      <c r="T125" s="57"/>
      <c r="U125" s="57"/>
      <c r="V125" s="55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</row>
    <row r="126" spans="1:35">
      <c r="A126" s="252" t="s">
        <v>159</v>
      </c>
      <c r="B126" s="252"/>
      <c r="C126" s="252"/>
      <c r="D126" s="252"/>
      <c r="E126" s="252"/>
      <c r="F126" s="252"/>
      <c r="G126" s="131" t="e">
        <f>(M38+M39)*1000/(I17+I16)</f>
        <v>#DIV/0!</v>
      </c>
      <c r="H126" s="252" t="s">
        <v>90</v>
      </c>
      <c r="I126" s="252"/>
      <c r="J126" s="252"/>
      <c r="K126" s="252"/>
      <c r="L126" s="252"/>
      <c r="M126" s="252"/>
      <c r="N126" s="133" t="e">
        <f>SUM(H$61:H$66)*1000/SUM($H$10:$I$12)</f>
        <v>#DIV/0!</v>
      </c>
      <c r="O126" s="48"/>
      <c r="P126" s="48"/>
      <c r="Q126" s="57"/>
      <c r="R126" s="57"/>
      <c r="S126" s="57"/>
      <c r="T126" s="57"/>
      <c r="U126" s="57"/>
      <c r="V126" s="55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</row>
    <row r="127" spans="1:35">
      <c r="A127" s="252" t="s">
        <v>160</v>
      </c>
      <c r="B127" s="252"/>
      <c r="C127" s="252"/>
      <c r="D127" s="252"/>
      <c r="E127" s="252"/>
      <c r="F127" s="252"/>
      <c r="G127" s="131" t="e">
        <f>(N38+N39)*1000/I18</f>
        <v>#DIV/0!</v>
      </c>
      <c r="H127" s="252" t="s">
        <v>91</v>
      </c>
      <c r="I127" s="252"/>
      <c r="J127" s="252"/>
      <c r="K127" s="252"/>
      <c r="L127" s="252"/>
      <c r="M127" s="252"/>
      <c r="N127" s="133" t="e">
        <f>SUM(I$61:I$66)*1000/SUM($H$10:$I$12)</f>
        <v>#DIV/0!</v>
      </c>
      <c r="O127" s="48"/>
      <c r="P127" s="48"/>
      <c r="Q127" s="57"/>
      <c r="R127" s="57"/>
      <c r="S127" s="57"/>
      <c r="T127" s="57"/>
      <c r="U127" s="57"/>
      <c r="V127" s="55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</row>
    <row r="128" spans="1:35">
      <c r="A128" s="252" t="s">
        <v>161</v>
      </c>
      <c r="B128" s="252"/>
      <c r="C128" s="252"/>
      <c r="D128" s="252"/>
      <c r="E128" s="252"/>
      <c r="F128" s="252"/>
      <c r="G128" s="131" t="e">
        <f>(O38+O39)*1000/I19</f>
        <v>#DIV/0!</v>
      </c>
      <c r="H128" s="252" t="s">
        <v>162</v>
      </c>
      <c r="I128" s="252"/>
      <c r="J128" s="252"/>
      <c r="K128" s="252"/>
      <c r="L128" s="252"/>
      <c r="M128" s="252"/>
      <c r="N128" s="133" t="e">
        <f>SUM(J$61:J$66)*1000/SUM($H$10:$I$12)</f>
        <v>#DIV/0!</v>
      </c>
      <c r="O128" s="48"/>
      <c r="P128" s="48"/>
      <c r="Q128" s="57"/>
      <c r="R128" s="57"/>
      <c r="S128" s="57"/>
      <c r="T128" s="57"/>
      <c r="U128" s="57"/>
      <c r="V128" s="55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</row>
    <row r="129" spans="1:35">
      <c r="A129" s="252" t="s">
        <v>163</v>
      </c>
      <c r="B129" s="252"/>
      <c r="C129" s="252"/>
      <c r="D129" s="252"/>
      <c r="E129" s="252"/>
      <c r="F129" s="252"/>
      <c r="G129" s="131" t="e">
        <f>(P38+P39)*1000/I20</f>
        <v>#DIV/0!</v>
      </c>
      <c r="H129" s="252" t="s">
        <v>93</v>
      </c>
      <c r="I129" s="252"/>
      <c r="J129" s="252"/>
      <c r="K129" s="252"/>
      <c r="L129" s="252"/>
      <c r="M129" s="252"/>
      <c r="N129" s="133" t="e">
        <f>SUM(K$61:K$66)*1000/SUM($H$10:$I$12)</f>
        <v>#DIV/0!</v>
      </c>
      <c r="O129" s="48"/>
      <c r="P129" s="48"/>
      <c r="Q129" s="57"/>
      <c r="R129" s="57"/>
      <c r="S129" s="57"/>
      <c r="T129" s="57"/>
      <c r="U129" s="57"/>
      <c r="V129" s="55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</row>
    <row r="130" spans="1:35">
      <c r="A130" s="252" t="s">
        <v>164</v>
      </c>
      <c r="B130" s="252"/>
      <c r="C130" s="252"/>
      <c r="D130" s="252"/>
      <c r="E130" s="252"/>
      <c r="F130" s="252"/>
      <c r="G130" s="131" t="e">
        <f>(Q38+Q39)*1000/I21</f>
        <v>#DIV/0!</v>
      </c>
      <c r="H130" s="263" t="s">
        <v>176</v>
      </c>
      <c r="I130" s="264"/>
      <c r="J130" s="264"/>
      <c r="K130" s="264"/>
      <c r="L130" s="264"/>
      <c r="M130" s="264"/>
      <c r="N130" s="264"/>
      <c r="O130" s="264"/>
      <c r="P130" s="265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</row>
    <row r="131" spans="1:35">
      <c r="A131" s="252" t="s">
        <v>165</v>
      </c>
      <c r="B131" s="252"/>
      <c r="C131" s="252"/>
      <c r="D131" s="252"/>
      <c r="E131" s="252"/>
      <c r="F131" s="252"/>
      <c r="G131" s="131" t="e">
        <f>(R38+R39)*1000/I22</f>
        <v>#DIV/0!</v>
      </c>
      <c r="H131" s="268" t="s">
        <v>85</v>
      </c>
      <c r="I131" s="268"/>
      <c r="J131" s="268"/>
      <c r="K131" s="268"/>
      <c r="L131" s="268"/>
      <c r="M131" s="268"/>
      <c r="N131" s="1" t="e">
        <f>SUM(C61:C66)/SUM(D38:E39)*1000</f>
        <v>#DIV/0!</v>
      </c>
      <c r="O131" s="48"/>
      <c r="P131" s="48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</row>
    <row r="132" spans="1:35">
      <c r="A132" s="252" t="s">
        <v>166</v>
      </c>
      <c r="B132" s="252"/>
      <c r="C132" s="252"/>
      <c r="D132" s="252"/>
      <c r="E132" s="252"/>
      <c r="F132" s="252"/>
      <c r="G132" s="131" t="e">
        <f>(S38+S39)*1000/I23</f>
        <v>#DIV/0!</v>
      </c>
      <c r="H132" s="267" t="s">
        <v>86</v>
      </c>
      <c r="I132" s="267"/>
      <c r="J132" s="267"/>
      <c r="K132" s="267"/>
      <c r="L132" s="267"/>
      <c r="M132" s="267"/>
      <c r="N132" s="2" t="e">
        <f>SUM(D61:D66)/SUM(D38:E39)*1000</f>
        <v>#DIV/0!</v>
      </c>
      <c r="O132" s="48"/>
      <c r="P132" s="48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</row>
    <row r="133" spans="1:35">
      <c r="A133" s="266" t="s">
        <v>279</v>
      </c>
      <c r="B133" s="266"/>
      <c r="C133" s="266"/>
      <c r="D133" s="266"/>
      <c r="E133" s="266"/>
      <c r="F133" s="266"/>
      <c r="G133" s="147" t="e">
        <f>(T38+T39)*1000/I24</f>
        <v>#DIV/0!</v>
      </c>
      <c r="H133" s="267" t="s">
        <v>155</v>
      </c>
      <c r="I133" s="267"/>
      <c r="J133" s="267"/>
      <c r="K133" s="267"/>
      <c r="L133" s="267"/>
      <c r="M133" s="267"/>
      <c r="N133" s="2" t="e">
        <f>SUM(E61:E66)/SUM(D38:E39)*1000</f>
        <v>#DIV/0!</v>
      </c>
      <c r="O133" s="48"/>
      <c r="P133" s="48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</row>
    <row r="134" spans="1:35">
      <c r="A134" s="266" t="s">
        <v>167</v>
      </c>
      <c r="B134" s="266"/>
      <c r="C134" s="266"/>
      <c r="D134" s="266"/>
      <c r="E134" s="266"/>
      <c r="F134" s="266"/>
      <c r="G134" s="147" t="e">
        <f>SUM(G125:G133)*5/1000</f>
        <v>#DIV/0!</v>
      </c>
      <c r="H134" s="267" t="s">
        <v>157</v>
      </c>
      <c r="I134" s="267"/>
      <c r="J134" s="267"/>
      <c r="K134" s="267"/>
      <c r="L134" s="267"/>
      <c r="M134" s="267"/>
      <c r="N134" s="2" t="e">
        <f>SUM(F61:F66)/SUM(D38:E39)*1000</f>
        <v>#DIV/0!</v>
      </c>
      <c r="O134" s="48"/>
      <c r="P134" s="48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</row>
    <row r="135" spans="1:35">
      <c r="A135" s="252" t="s">
        <v>168</v>
      </c>
      <c r="B135" s="252"/>
      <c r="C135" s="252"/>
      <c r="D135" s="252"/>
      <c r="E135" s="252"/>
      <c r="F135" s="252"/>
      <c r="G135" s="131" t="e">
        <f>(D38+D39)/(E38+E39)</f>
        <v>#DIV/0!</v>
      </c>
      <c r="H135" s="267" t="s">
        <v>89</v>
      </c>
      <c r="I135" s="267"/>
      <c r="J135" s="267"/>
      <c r="K135" s="267"/>
      <c r="L135" s="267"/>
      <c r="M135" s="267"/>
      <c r="N135" s="2" t="e">
        <f>SUM(G61:G66)/SUM(D38:E39)*1000</f>
        <v>#DIV/0!</v>
      </c>
      <c r="O135" s="48"/>
      <c r="P135" s="48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</row>
    <row r="136" spans="1:35">
      <c r="A136" s="252" t="s">
        <v>169</v>
      </c>
      <c r="B136" s="252"/>
      <c r="C136" s="252"/>
      <c r="D136" s="252"/>
      <c r="E136" s="252"/>
      <c r="F136" s="252"/>
      <c r="G136" s="131" t="e">
        <f>G134*(E38+E39)/SUM(D38:E39)</f>
        <v>#DIV/0!</v>
      </c>
      <c r="H136" s="267" t="s">
        <v>90</v>
      </c>
      <c r="I136" s="267"/>
      <c r="J136" s="267"/>
      <c r="K136" s="267"/>
      <c r="L136" s="267"/>
      <c r="M136" s="267"/>
      <c r="N136" s="2" t="e">
        <f>SUM(H61:H66)/SUM(D38:E39)*1000</f>
        <v>#DIV/0!</v>
      </c>
      <c r="O136" s="48"/>
      <c r="P136" s="48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</row>
    <row r="137" spans="1:35">
      <c r="A137" s="252" t="s">
        <v>170</v>
      </c>
      <c r="B137" s="252"/>
      <c r="C137" s="252"/>
      <c r="D137" s="252"/>
      <c r="E137" s="252"/>
      <c r="F137" s="252"/>
      <c r="G137" s="131" t="e">
        <f>(G123-N113)/10</f>
        <v>#DIV/0!</v>
      </c>
      <c r="H137" s="267" t="s">
        <v>91</v>
      </c>
      <c r="I137" s="267"/>
      <c r="J137" s="267"/>
      <c r="K137" s="267"/>
      <c r="L137" s="267"/>
      <c r="M137" s="267"/>
      <c r="N137" s="2" t="e">
        <f>SUM(I61:I66)/SUM(D38:E39)*1000</f>
        <v>#DIV/0!</v>
      </c>
      <c r="O137" s="48"/>
      <c r="P137" s="48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</row>
    <row r="138" spans="1:35">
      <c r="A138" s="252" t="s">
        <v>274</v>
      </c>
      <c r="B138" s="252"/>
      <c r="C138" s="252"/>
      <c r="D138" s="252"/>
      <c r="E138" s="252"/>
      <c r="F138" s="252"/>
      <c r="G138" s="131" t="e">
        <f>SUM(AA38:AA39)/($J$32)%</f>
        <v>#DIV/0!</v>
      </c>
      <c r="H138" s="267" t="s">
        <v>162</v>
      </c>
      <c r="I138" s="267"/>
      <c r="J138" s="267"/>
      <c r="K138" s="267"/>
      <c r="L138" s="267"/>
      <c r="M138" s="267"/>
      <c r="N138" s="2" t="e">
        <f>SUM(J61:J66)/SUM(D38:E39)*1000</f>
        <v>#DIV/0!</v>
      </c>
      <c r="O138" s="48"/>
      <c r="P138" s="48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</row>
    <row r="139" spans="1:35" ht="16.5" thickBot="1">
      <c r="A139" s="252" t="s">
        <v>275</v>
      </c>
      <c r="B139" s="252"/>
      <c r="C139" s="252"/>
      <c r="D139" s="252"/>
      <c r="E139" s="252"/>
      <c r="F139" s="252"/>
      <c r="G139" s="131" t="e">
        <f>SUM(AB38:AB39)/($J$32)%</f>
        <v>#DIV/0!</v>
      </c>
      <c r="H139" s="269" t="s">
        <v>93</v>
      </c>
      <c r="I139" s="269"/>
      <c r="J139" s="269"/>
      <c r="K139" s="269"/>
      <c r="L139" s="269"/>
      <c r="M139" s="269"/>
      <c r="N139" s="52" t="e">
        <f>SUM(K61:K66)/SUM(D38:E39)*1000</f>
        <v>#DIV/0!</v>
      </c>
      <c r="O139" s="50"/>
      <c r="P139" s="50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</row>
    <row r="140" spans="1:35">
      <c r="A140" s="252" t="s">
        <v>209</v>
      </c>
      <c r="B140" s="252"/>
      <c r="C140" s="252"/>
      <c r="D140" s="252"/>
      <c r="E140" s="252"/>
      <c r="F140" s="252"/>
      <c r="G140" s="131">
        <f>SUM(AF37:AF38)-SUM(AE37:AE38)</f>
        <v>0</v>
      </c>
      <c r="H140" s="270" t="s">
        <v>271</v>
      </c>
      <c r="I140" s="271"/>
      <c r="J140" s="271"/>
      <c r="K140" s="271"/>
      <c r="L140" s="271"/>
      <c r="M140" s="271"/>
      <c r="N140" s="135" t="e">
        <f>SUM(E$56:E$57)*1000/SUM(H12:I12)</f>
        <v>#DIV/0!</v>
      </c>
      <c r="O140" s="135" t="e">
        <f>(E56/H12)*1000</f>
        <v>#DIV/0!</v>
      </c>
      <c r="P140" s="136" t="e">
        <f>(E$57/I12)*1000</f>
        <v>#DIV/0!</v>
      </c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</row>
    <row r="141" spans="1:35">
      <c r="A141" s="146"/>
      <c r="B141" s="146"/>
      <c r="C141" s="146"/>
      <c r="D141" s="146"/>
      <c r="E141" s="146"/>
      <c r="F141" s="146"/>
      <c r="G141" s="146"/>
      <c r="H141" s="272" t="s">
        <v>187</v>
      </c>
      <c r="I141" s="273"/>
      <c r="J141" s="273"/>
      <c r="K141" s="273"/>
      <c r="L141" s="273"/>
      <c r="M141" s="273"/>
      <c r="N141" s="131" t="e">
        <f>SUM(F$56:G$57)/SUM(H13:I14)*1000</f>
        <v>#DIV/0!</v>
      </c>
      <c r="O141" s="131" t="e">
        <f>(F56+G56)/(H13+H14)*1000</f>
        <v>#DIV/0!</v>
      </c>
      <c r="P141" s="137" t="e">
        <f>(F$57+G57)/(I13+I14)*1000</f>
        <v>#DIV/0!</v>
      </c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</row>
    <row r="142" spans="1:35">
      <c r="A142" s="146"/>
      <c r="B142" s="146"/>
      <c r="C142" s="146"/>
      <c r="D142" s="146"/>
      <c r="E142" s="146"/>
      <c r="F142" s="146"/>
      <c r="G142" s="146"/>
      <c r="H142" s="272" t="s">
        <v>188</v>
      </c>
      <c r="I142" s="273"/>
      <c r="J142" s="273"/>
      <c r="K142" s="273"/>
      <c r="L142" s="273"/>
      <c r="M142" s="273"/>
      <c r="N142" s="131" t="e">
        <f>SUM(H$56:H$57)/SUM(H15:I15)*1000</f>
        <v>#DIV/0!</v>
      </c>
      <c r="O142" s="131" t="e">
        <f>(H56/H15)*1000</f>
        <v>#DIV/0!</v>
      </c>
      <c r="P142" s="137" t="e">
        <f>(H$57/I15)*1000</f>
        <v>#DIV/0!</v>
      </c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</row>
    <row r="143" spans="1:35">
      <c r="A143" s="146"/>
      <c r="B143" s="146"/>
      <c r="C143" s="146"/>
      <c r="D143" s="146"/>
      <c r="E143" s="146"/>
      <c r="F143" s="146"/>
      <c r="G143" s="146"/>
      <c r="H143" s="272" t="s">
        <v>189</v>
      </c>
      <c r="I143" s="273"/>
      <c r="J143" s="273"/>
      <c r="K143" s="273"/>
      <c r="L143" s="273"/>
      <c r="M143" s="273"/>
      <c r="N143" s="131" t="e">
        <f>SUM(I$56:J$57)/SUM(H16:I17)*1000</f>
        <v>#DIV/0!</v>
      </c>
      <c r="O143" s="131" t="e">
        <f>(I56+J56)/(H16+H17)*1000</f>
        <v>#DIV/0!</v>
      </c>
      <c r="P143" s="137" t="e">
        <f>(I57+J57)/(I16+I17)*1000</f>
        <v>#DIV/0!</v>
      </c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</row>
    <row r="144" spans="1:35">
      <c r="A144" s="146"/>
      <c r="B144" s="146"/>
      <c r="C144" s="146"/>
      <c r="D144" s="146"/>
      <c r="E144" s="146"/>
      <c r="F144" s="146"/>
      <c r="G144" s="146"/>
      <c r="H144" s="272" t="s">
        <v>190</v>
      </c>
      <c r="I144" s="273"/>
      <c r="J144" s="273"/>
      <c r="K144" s="273"/>
      <c r="L144" s="273"/>
      <c r="M144" s="273"/>
      <c r="N144" s="131" t="e">
        <f>SUM(K$56:K$57)/SUM(H18:I18)*1000</f>
        <v>#DIV/0!</v>
      </c>
      <c r="O144" s="131" t="e">
        <f>(K56/H18)*1000</f>
        <v>#DIV/0!</v>
      </c>
      <c r="P144" s="137" t="e">
        <f>(K57/I18)*1000</f>
        <v>#DIV/0!</v>
      </c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</row>
    <row r="145" spans="1:35">
      <c r="A145" s="146"/>
      <c r="B145" s="146"/>
      <c r="C145" s="146"/>
      <c r="D145" s="146"/>
      <c r="E145" s="146"/>
      <c r="F145" s="146"/>
      <c r="G145" s="146"/>
      <c r="H145" s="272" t="s">
        <v>191</v>
      </c>
      <c r="I145" s="273"/>
      <c r="J145" s="273"/>
      <c r="K145" s="273"/>
      <c r="L145" s="273"/>
      <c r="M145" s="273"/>
      <c r="N145" s="131" t="e">
        <f>SUM(L$56:L$57)/SUM(H19:I19)*1000</f>
        <v>#DIV/0!</v>
      </c>
      <c r="O145" s="131" t="e">
        <f>(L56/H19)*1000</f>
        <v>#DIV/0!</v>
      </c>
      <c r="P145" s="137" t="e">
        <f>(L57/I19)*1000</f>
        <v>#DIV/0!</v>
      </c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</row>
    <row r="146" spans="1:35">
      <c r="A146" s="146"/>
      <c r="B146" s="146"/>
      <c r="C146" s="146"/>
      <c r="D146" s="146"/>
      <c r="E146" s="146"/>
      <c r="F146" s="146"/>
      <c r="G146" s="146"/>
      <c r="H146" s="272" t="s">
        <v>192</v>
      </c>
      <c r="I146" s="273"/>
      <c r="J146" s="273"/>
      <c r="K146" s="273"/>
      <c r="L146" s="273"/>
      <c r="M146" s="273"/>
      <c r="N146" s="131" t="e">
        <f>SUM(M$56:M$57)/SUM(H20:I20)*1000</f>
        <v>#DIV/0!</v>
      </c>
      <c r="O146" s="131" t="e">
        <f>(M56/H20)*1000</f>
        <v>#DIV/0!</v>
      </c>
      <c r="P146" s="137" t="e">
        <f>(M57/I20)*1000</f>
        <v>#DIV/0!</v>
      </c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</row>
    <row r="147" spans="1:35">
      <c r="A147" s="146"/>
      <c r="B147" s="146"/>
      <c r="C147" s="146"/>
      <c r="D147" s="146"/>
      <c r="E147" s="146"/>
      <c r="F147" s="146"/>
      <c r="G147" s="146"/>
      <c r="H147" s="272" t="s">
        <v>193</v>
      </c>
      <c r="I147" s="273"/>
      <c r="J147" s="273"/>
      <c r="K147" s="273"/>
      <c r="L147" s="273"/>
      <c r="M147" s="273"/>
      <c r="N147" s="131" t="e">
        <f>SUM(N$56:N$57)/SUM(H21:I21)*1000</f>
        <v>#DIV/0!</v>
      </c>
      <c r="O147" s="131" t="e">
        <f>(N56/H21)*1000</f>
        <v>#DIV/0!</v>
      </c>
      <c r="P147" s="137" t="e">
        <f>(N57/I21)*1000</f>
        <v>#DIV/0!</v>
      </c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</row>
    <row r="148" spans="1:35">
      <c r="A148" s="146"/>
      <c r="B148" s="146"/>
      <c r="C148" s="146"/>
      <c r="D148" s="146"/>
      <c r="E148" s="146"/>
      <c r="F148" s="146"/>
      <c r="G148" s="146"/>
      <c r="H148" s="272" t="s">
        <v>194</v>
      </c>
      <c r="I148" s="273"/>
      <c r="J148" s="273"/>
      <c r="K148" s="273"/>
      <c r="L148" s="273"/>
      <c r="M148" s="273"/>
      <c r="N148" s="131" t="e">
        <f>SUM(O$56:O$57)/SUM(H22:I22)*1000</f>
        <v>#DIV/0!</v>
      </c>
      <c r="O148" s="131" t="e">
        <f>(O56/H22)*1000</f>
        <v>#DIV/0!</v>
      </c>
      <c r="P148" s="137" t="e">
        <f>(O57/I22)*1000</f>
        <v>#DIV/0!</v>
      </c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</row>
    <row r="149" spans="1:35">
      <c r="A149" s="146"/>
      <c r="B149" s="146"/>
      <c r="C149" s="146"/>
      <c r="D149" s="146"/>
      <c r="E149" s="146"/>
      <c r="F149" s="146"/>
      <c r="G149" s="146"/>
      <c r="H149" s="272" t="s">
        <v>195</v>
      </c>
      <c r="I149" s="273"/>
      <c r="J149" s="273"/>
      <c r="K149" s="273"/>
      <c r="L149" s="273"/>
      <c r="M149" s="273"/>
      <c r="N149" s="131" t="e">
        <f>SUM(P$56:P$57)/SUM(H23:I23)*1000</f>
        <v>#DIV/0!</v>
      </c>
      <c r="O149" s="131" t="e">
        <f>(P56/H23)*1000</f>
        <v>#DIV/0!</v>
      </c>
      <c r="P149" s="137" t="e">
        <f>(P57/I23)*1000</f>
        <v>#DIV/0!</v>
      </c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</row>
    <row r="150" spans="1:35">
      <c r="A150" s="146"/>
      <c r="B150" s="146"/>
      <c r="C150" s="146"/>
      <c r="D150" s="146"/>
      <c r="E150" s="146"/>
      <c r="F150" s="146"/>
      <c r="G150" s="146"/>
      <c r="H150" s="272" t="s">
        <v>196</v>
      </c>
      <c r="I150" s="273"/>
      <c r="J150" s="273"/>
      <c r="K150" s="273"/>
      <c r="L150" s="273"/>
      <c r="M150" s="273"/>
      <c r="N150" s="131" t="e">
        <f>SUM(Q$56:Q$57)/SUM(H24:I24)*1000</f>
        <v>#DIV/0!</v>
      </c>
      <c r="O150" s="131" t="e">
        <f>(Q56/H24)*1000</f>
        <v>#DIV/0!</v>
      </c>
      <c r="P150" s="137" t="e">
        <f>(Q57/I24)*1000</f>
        <v>#DIV/0!</v>
      </c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</row>
    <row r="151" spans="1:35">
      <c r="A151" s="146"/>
      <c r="B151" s="146"/>
      <c r="C151" s="146"/>
      <c r="D151" s="146"/>
      <c r="E151" s="146"/>
      <c r="F151" s="146"/>
      <c r="G151" s="146"/>
      <c r="H151" s="272" t="s">
        <v>197</v>
      </c>
      <c r="I151" s="273"/>
      <c r="J151" s="273"/>
      <c r="K151" s="273"/>
      <c r="L151" s="273"/>
      <c r="M151" s="273"/>
      <c r="N151" s="131" t="e">
        <f>SUM(R$56:R$57)/SUM(H25:I25)*1000</f>
        <v>#DIV/0!</v>
      </c>
      <c r="O151" s="131" t="e">
        <f>(R56/H25)*1000</f>
        <v>#DIV/0!</v>
      </c>
      <c r="P151" s="137" t="e">
        <f>(R57/I25)*1000</f>
        <v>#DIV/0!</v>
      </c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</row>
    <row r="152" spans="1:35">
      <c r="A152" s="146"/>
      <c r="B152" s="146"/>
      <c r="C152" s="146"/>
      <c r="D152" s="146"/>
      <c r="E152" s="146"/>
      <c r="F152" s="146"/>
      <c r="G152" s="146"/>
      <c r="H152" s="272" t="s">
        <v>198</v>
      </c>
      <c r="I152" s="273"/>
      <c r="J152" s="273"/>
      <c r="K152" s="273"/>
      <c r="L152" s="273"/>
      <c r="M152" s="273"/>
      <c r="N152" s="131" t="e">
        <f>SUM(S$56:S$57)/SUM(H26:I26)*1000</f>
        <v>#DIV/0!</v>
      </c>
      <c r="O152" s="131" t="e">
        <f>(S56/H26)*1000</f>
        <v>#DIV/0!</v>
      </c>
      <c r="P152" s="137" t="e">
        <f>(S57/I26)*1000</f>
        <v>#DIV/0!</v>
      </c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</row>
    <row r="153" spans="1:35">
      <c r="A153" s="146"/>
      <c r="B153" s="146"/>
      <c r="C153" s="146"/>
      <c r="D153" s="146"/>
      <c r="E153" s="146"/>
      <c r="F153" s="146"/>
      <c r="G153" s="146"/>
      <c r="H153" s="272" t="s">
        <v>199</v>
      </c>
      <c r="I153" s="273"/>
      <c r="J153" s="273"/>
      <c r="K153" s="273"/>
      <c r="L153" s="273"/>
      <c r="M153" s="273"/>
      <c r="N153" s="131" t="e">
        <f>SUM(T$56:T$57)/SUM(H27:I27)*1000</f>
        <v>#DIV/0!</v>
      </c>
      <c r="O153" s="131" t="e">
        <f>(T56/H27)*1000</f>
        <v>#DIV/0!</v>
      </c>
      <c r="P153" s="137" t="e">
        <f>(T57/I27)*1000</f>
        <v>#DIV/0!</v>
      </c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</row>
    <row r="154" spans="1:35">
      <c r="A154" s="146"/>
      <c r="B154" s="146"/>
      <c r="C154" s="146"/>
      <c r="D154" s="146"/>
      <c r="E154" s="146"/>
      <c r="F154" s="146"/>
      <c r="G154" s="146"/>
      <c r="H154" s="272" t="s">
        <v>200</v>
      </c>
      <c r="I154" s="273"/>
      <c r="J154" s="273"/>
      <c r="K154" s="273"/>
      <c r="L154" s="273"/>
      <c r="M154" s="273"/>
      <c r="N154" s="131" t="e">
        <f>SUM(U$56:U$57)/SUM(H28:I28)*1000</f>
        <v>#DIV/0!</v>
      </c>
      <c r="O154" s="131" t="e">
        <f>(U56/H28)*1000</f>
        <v>#DIV/0!</v>
      </c>
      <c r="P154" s="137" t="e">
        <f>(U57/I28)*1000</f>
        <v>#DIV/0!</v>
      </c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</row>
    <row r="155" spans="1:35">
      <c r="A155" s="146"/>
      <c r="B155" s="146"/>
      <c r="C155" s="146"/>
      <c r="D155" s="146"/>
      <c r="E155" s="146"/>
      <c r="F155" s="146"/>
      <c r="G155" s="146"/>
      <c r="H155" s="272" t="s">
        <v>201</v>
      </c>
      <c r="I155" s="273"/>
      <c r="J155" s="273"/>
      <c r="K155" s="273"/>
      <c r="L155" s="273"/>
      <c r="M155" s="273"/>
      <c r="N155" s="131" t="e">
        <f>SUM(V$56:V$57)/SUM(H29:I29)*1000</f>
        <v>#DIV/0!</v>
      </c>
      <c r="O155" s="131" t="e">
        <f>(V56/H29)*1000</f>
        <v>#DIV/0!</v>
      </c>
      <c r="P155" s="137" t="e">
        <f>(V57/I29)*1000</f>
        <v>#DIV/0!</v>
      </c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</row>
    <row r="156" spans="1:35">
      <c r="A156" s="146"/>
      <c r="B156" s="146"/>
      <c r="C156" s="146"/>
      <c r="D156" s="146"/>
      <c r="E156" s="146"/>
      <c r="F156" s="146"/>
      <c r="G156" s="146"/>
      <c r="H156" s="272" t="s">
        <v>202</v>
      </c>
      <c r="I156" s="273"/>
      <c r="J156" s="273"/>
      <c r="K156" s="273"/>
      <c r="L156" s="273"/>
      <c r="M156" s="273"/>
      <c r="N156" s="131" t="e">
        <f>SUM(W$56:W$57)/SUM(H30:I30)*1000</f>
        <v>#DIV/0!</v>
      </c>
      <c r="O156" s="131" t="e">
        <f>(W56/H30)*1000</f>
        <v>#DIV/0!</v>
      </c>
      <c r="P156" s="137" t="e">
        <f>(W57/I30)*1000</f>
        <v>#DIV/0!</v>
      </c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</row>
    <row r="157" spans="1:35" ht="16.5" thickBot="1">
      <c r="A157" s="146"/>
      <c r="B157" s="146"/>
      <c r="C157" s="146"/>
      <c r="D157" s="146"/>
      <c r="E157" s="146"/>
      <c r="F157" s="146"/>
      <c r="G157" s="146"/>
      <c r="H157" s="274" t="s">
        <v>203</v>
      </c>
      <c r="I157" s="275"/>
      <c r="J157" s="275"/>
      <c r="K157" s="275"/>
      <c r="L157" s="275"/>
      <c r="M157" s="275"/>
      <c r="N157" s="138" t="e">
        <f>SUM(X$56:X$57)/SUM(H31:I31)*1000</f>
        <v>#DIV/0!</v>
      </c>
      <c r="O157" s="138" t="e">
        <f>(X56/H31)*1000</f>
        <v>#DIV/0!</v>
      </c>
      <c r="P157" s="139" t="e">
        <f>(X57/I31)*1000</f>
        <v>#DIV/0!</v>
      </c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</row>
    <row r="158" spans="1:35">
      <c r="A158" s="146"/>
      <c r="B158" s="146"/>
      <c r="C158" s="146"/>
      <c r="D158" s="146"/>
      <c r="E158" s="146"/>
      <c r="F158" s="146"/>
      <c r="G158" s="146"/>
      <c r="H158" s="276" t="s">
        <v>210</v>
      </c>
      <c r="I158" s="277"/>
      <c r="J158" s="277"/>
      <c r="K158" s="277"/>
      <c r="L158" s="277"/>
      <c r="M158" s="278"/>
      <c r="N158" s="53" t="s">
        <v>205</v>
      </c>
      <c r="O158" s="53" t="s">
        <v>206</v>
      </c>
      <c r="P158" s="53" t="s">
        <v>207</v>
      </c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</row>
    <row r="159" spans="1:35" ht="19.5" customHeight="1">
      <c r="A159" s="146"/>
      <c r="B159" s="146"/>
      <c r="C159" s="146"/>
      <c r="D159" s="146"/>
      <c r="E159" s="146"/>
      <c r="F159" s="146"/>
      <c r="G159" s="146"/>
      <c r="H159" s="273" t="s">
        <v>208</v>
      </c>
      <c r="I159" s="273"/>
      <c r="J159" s="273"/>
      <c r="K159" s="273"/>
      <c r="L159" s="273"/>
      <c r="M159" s="273"/>
      <c r="N159" s="131" t="e">
        <f>SUM(C$61:C$66)/SUM($C$56:$E$57)%</f>
        <v>#DIV/0!</v>
      </c>
      <c r="O159" s="131" t="e">
        <f>SUM(C$61:C$62,C$64:C$65)/SUM($C$56:$D$57)%</f>
        <v>#DIV/0!</v>
      </c>
      <c r="P159" s="131" t="e">
        <f>SUM(C$61+C$64)/SUM($C$56:$C$57)%</f>
        <v>#DIV/0!</v>
      </c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</row>
    <row r="160" spans="1:35">
      <c r="A160" s="146"/>
      <c r="B160" s="146"/>
      <c r="C160" s="146"/>
      <c r="D160" s="146"/>
      <c r="E160" s="146"/>
      <c r="F160" s="146"/>
      <c r="G160" s="146"/>
      <c r="H160" s="273" t="s">
        <v>211</v>
      </c>
      <c r="I160" s="273"/>
      <c r="J160" s="273"/>
      <c r="K160" s="273"/>
      <c r="L160" s="273"/>
      <c r="M160" s="273"/>
      <c r="N160" s="131" t="e">
        <f>SUM(D$61:D$66)/SUM($C$56:$E$57)%</f>
        <v>#DIV/0!</v>
      </c>
      <c r="O160" s="131" t="e">
        <f>SUM(D$61:D$62,D$64:D$65)/SUM($C$56:$D$57)%</f>
        <v>#DIV/0!</v>
      </c>
      <c r="P160" s="131" t="e">
        <f>SUM(D$61+D$64)/SUM($C$56:$C$57)%</f>
        <v>#DIV/0!</v>
      </c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</row>
    <row r="161" spans="1:35">
      <c r="A161" s="146"/>
      <c r="B161" s="146"/>
      <c r="C161" s="146"/>
      <c r="D161" s="146"/>
      <c r="E161" s="146"/>
      <c r="F161" s="146"/>
      <c r="G161" s="146"/>
      <c r="H161" s="273" t="s">
        <v>212</v>
      </c>
      <c r="I161" s="273"/>
      <c r="J161" s="273"/>
      <c r="K161" s="273"/>
      <c r="L161" s="273"/>
      <c r="M161" s="273"/>
      <c r="N161" s="131" t="e">
        <f>SUM(E$61:E$66)/SUM($C$56:$E$57)%</f>
        <v>#DIV/0!</v>
      </c>
      <c r="O161" s="131" t="e">
        <f>SUM(E$61:E$62,E$64:E$65)/SUM($C$56:$D$57)%</f>
        <v>#DIV/0!</v>
      </c>
      <c r="P161" s="131" t="e">
        <f>SUM(E$61+E$64)/SUM($C$56:$C$57)%</f>
        <v>#DIV/0!</v>
      </c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</row>
    <row r="162" spans="1:35">
      <c r="A162" s="146"/>
      <c r="B162" s="146"/>
      <c r="C162" s="146"/>
      <c r="D162" s="146"/>
      <c r="E162" s="146"/>
      <c r="F162" s="146"/>
      <c r="G162" s="146"/>
      <c r="H162" s="273" t="s">
        <v>213</v>
      </c>
      <c r="I162" s="273"/>
      <c r="J162" s="273"/>
      <c r="K162" s="273"/>
      <c r="L162" s="273"/>
      <c r="M162" s="273"/>
      <c r="N162" s="131" t="e">
        <f>SUM(F$61:F$66)/SUM($C$56:$E$57)%</f>
        <v>#DIV/0!</v>
      </c>
      <c r="O162" s="131" t="e">
        <f>SUM(F$61:F$62,F$64:F$65)/SUM($C$56:$D$57)%</f>
        <v>#DIV/0!</v>
      </c>
      <c r="P162" s="131" t="e">
        <f>SUM(F$61+F$64)/SUM($C$56:$C$57)%</f>
        <v>#DIV/0!</v>
      </c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</row>
    <row r="163" spans="1:35">
      <c r="A163" s="146"/>
      <c r="B163" s="146"/>
      <c r="C163" s="146"/>
      <c r="D163" s="146"/>
      <c r="E163" s="146"/>
      <c r="F163" s="146"/>
      <c r="G163" s="146"/>
      <c r="H163" s="273" t="s">
        <v>214</v>
      </c>
      <c r="I163" s="273"/>
      <c r="J163" s="273"/>
      <c r="K163" s="273"/>
      <c r="L163" s="273"/>
      <c r="M163" s="273"/>
      <c r="N163" s="131" t="e">
        <f>SUM(G$61:G$66)/SUM($C$56:$E$57)%</f>
        <v>#DIV/0!</v>
      </c>
      <c r="O163" s="131" t="e">
        <f>SUM(G$61:G$62,G$64:G$65)/SUM($C$56:$D$57)%</f>
        <v>#DIV/0!</v>
      </c>
      <c r="P163" s="131" t="e">
        <f>SUM(G$61+G$64)/SUM($C$56:$C$57)%</f>
        <v>#DIV/0!</v>
      </c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</row>
    <row r="164" spans="1:35">
      <c r="A164" s="146"/>
      <c r="B164" s="146"/>
      <c r="C164" s="146"/>
      <c r="D164" s="146"/>
      <c r="E164" s="146"/>
      <c r="F164" s="146"/>
      <c r="G164" s="146"/>
      <c r="H164" s="273" t="s">
        <v>215</v>
      </c>
      <c r="I164" s="273"/>
      <c r="J164" s="273"/>
      <c r="K164" s="273"/>
      <c r="L164" s="273"/>
      <c r="M164" s="273"/>
      <c r="N164" s="131" t="e">
        <f>SUM(H$61:H$66)/SUM($C$56:$E$57)%</f>
        <v>#DIV/0!</v>
      </c>
      <c r="O164" s="131" t="e">
        <f>SUM(H$61:H$62,H$64:H$65)/SUM($C$56:$D$57)%</f>
        <v>#DIV/0!</v>
      </c>
      <c r="P164" s="131" t="e">
        <f>SUM(H$61+H$64)/SUM($C$56:$C$57)%</f>
        <v>#DIV/0!</v>
      </c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</row>
    <row r="165" spans="1:35">
      <c r="A165" s="146"/>
      <c r="B165" s="146"/>
      <c r="C165" s="146"/>
      <c r="D165" s="146"/>
      <c r="E165" s="146"/>
      <c r="F165" s="146"/>
      <c r="G165" s="146"/>
      <c r="H165" s="273" t="s">
        <v>216</v>
      </c>
      <c r="I165" s="273"/>
      <c r="J165" s="273"/>
      <c r="K165" s="273"/>
      <c r="L165" s="273"/>
      <c r="M165" s="273"/>
      <c r="N165" s="131" t="e">
        <f>SUM(I$61:I$66)/SUM($C$56:$E$57)%</f>
        <v>#DIV/0!</v>
      </c>
      <c r="O165" s="131" t="e">
        <f>SUM(I$61:I$62,I$64:I$65)/SUM($C$56:$D$57)%</f>
        <v>#DIV/0!</v>
      </c>
      <c r="P165" s="131" t="e">
        <f>SUM(I$61+I$64)/SUM($C$56:$C$57)%</f>
        <v>#DIV/0!</v>
      </c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</row>
    <row r="166" spans="1:35">
      <c r="A166" s="146"/>
      <c r="B166" s="146"/>
      <c r="C166" s="146"/>
      <c r="D166" s="146"/>
      <c r="E166" s="146"/>
      <c r="F166" s="146"/>
      <c r="G166" s="146"/>
      <c r="H166" s="273" t="s">
        <v>217</v>
      </c>
      <c r="I166" s="273"/>
      <c r="J166" s="273"/>
      <c r="K166" s="273"/>
      <c r="L166" s="273"/>
      <c r="M166" s="273"/>
      <c r="N166" s="131" t="e">
        <f>SUM(J$61:J$66)/SUM($C$56:$E$57)%</f>
        <v>#DIV/0!</v>
      </c>
      <c r="O166" s="131" t="e">
        <f>SUM(J$61:J$62,J$64:J$65)/SUM($C$56:$D$57)%</f>
        <v>#DIV/0!</v>
      </c>
      <c r="P166" s="131" t="e">
        <f>SUM(J$61+J$64)/SUM($C$56:$C$57)%</f>
        <v>#DIV/0!</v>
      </c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</row>
    <row r="167" spans="1:35">
      <c r="A167" s="146"/>
      <c r="B167" s="146"/>
      <c r="C167" s="146"/>
      <c r="D167" s="146"/>
      <c r="E167" s="146"/>
      <c r="F167" s="146"/>
      <c r="G167" s="146"/>
      <c r="H167" s="273" t="s">
        <v>218</v>
      </c>
      <c r="I167" s="273"/>
      <c r="J167" s="273"/>
      <c r="K167" s="273"/>
      <c r="L167" s="273"/>
      <c r="M167" s="273"/>
      <c r="N167" s="131" t="e">
        <f>SUM(K$61:K$66)/SUM($C$56:$E$57)%</f>
        <v>#DIV/0!</v>
      </c>
      <c r="O167" s="131" t="e">
        <f>SUM(K$61:K$62,K$64:K$65)/SUM($C$56:$D$57)%</f>
        <v>#DIV/0!</v>
      </c>
      <c r="P167" s="131" t="e">
        <f>SUM(K$61+K$64)/SUM($C$56:$C$57)%</f>
        <v>#DIV/0!</v>
      </c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</row>
    <row r="168" spans="1:3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</row>
    <row r="169" spans="1:3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</row>
    <row r="170" spans="1:3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</row>
    <row r="171" spans="1:3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</row>
    <row r="172" spans="1:3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</row>
    <row r="173" spans="1:3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</row>
    <row r="174" spans="1:3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</row>
    <row r="175" spans="1:3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</row>
    <row r="176" spans="1:3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</row>
    <row r="177" spans="1:3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</row>
    <row r="178" spans="1:3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</row>
    <row r="179" spans="1:3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</row>
  </sheetData>
  <sheetProtection algorithmName="SHA-512" hashValue="oJOmvgQRSadM9iPzTAzsjlpebr3HqRrDEU3ukvFyyabBo5TWzde71A0Kbceq9VKS9x3FXLF2kTTzCdeerS6ShA==" saltValue="Jp5GxoF3jUFOq3jE5e9l/A==" spinCount="100000" sheet="1" objects="1" scenarios="1"/>
  <protectedRanges>
    <protectedRange password="CE28" sqref="D11:D14 D24:D31 G11:G14 G24:G31" name="Range2_1"/>
    <protectedRange password="CE28" sqref="F63:G63 F65:G66 I63 I65:I66" name="Range7"/>
  </protectedRanges>
  <mergeCells count="195">
    <mergeCell ref="N111:N112"/>
    <mergeCell ref="O111:O112"/>
    <mergeCell ref="H148:M148"/>
    <mergeCell ref="H149:M149"/>
    <mergeCell ref="H144:M144"/>
    <mergeCell ref="H162:M162"/>
    <mergeCell ref="H163:M163"/>
    <mergeCell ref="H164:M164"/>
    <mergeCell ref="H165:M165"/>
    <mergeCell ref="H141:M141"/>
    <mergeCell ref="H142:M142"/>
    <mergeCell ref="H143:M143"/>
    <mergeCell ref="H167:M167"/>
    <mergeCell ref="H166:M166"/>
    <mergeCell ref="H156:M156"/>
    <mergeCell ref="H157:M157"/>
    <mergeCell ref="H158:M158"/>
    <mergeCell ref="H159:M159"/>
    <mergeCell ref="H160:M160"/>
    <mergeCell ref="H161:M161"/>
    <mergeCell ref="H150:M150"/>
    <mergeCell ref="H151:M151"/>
    <mergeCell ref="H152:M152"/>
    <mergeCell ref="H153:M153"/>
    <mergeCell ref="H154:M154"/>
    <mergeCell ref="H155:M155"/>
    <mergeCell ref="A138:F138"/>
    <mergeCell ref="H138:M138"/>
    <mergeCell ref="A139:F139"/>
    <mergeCell ref="H139:M139"/>
    <mergeCell ref="H140:M140"/>
    <mergeCell ref="H147:M147"/>
    <mergeCell ref="A140:F140"/>
    <mergeCell ref="A135:F135"/>
    <mergeCell ref="H135:M135"/>
    <mergeCell ref="A136:F136"/>
    <mergeCell ref="H136:M136"/>
    <mergeCell ref="A137:F137"/>
    <mergeCell ref="H137:M137"/>
    <mergeCell ref="H145:M145"/>
    <mergeCell ref="H146:M146"/>
    <mergeCell ref="A132:F132"/>
    <mergeCell ref="H132:M132"/>
    <mergeCell ref="A133:F133"/>
    <mergeCell ref="H133:M133"/>
    <mergeCell ref="A134:F134"/>
    <mergeCell ref="H134:M134"/>
    <mergeCell ref="A129:F129"/>
    <mergeCell ref="A130:F130"/>
    <mergeCell ref="A131:F131"/>
    <mergeCell ref="H131:M131"/>
    <mergeCell ref="A126:F126"/>
    <mergeCell ref="H126:M126"/>
    <mergeCell ref="A127:F127"/>
    <mergeCell ref="H127:M127"/>
    <mergeCell ref="A128:F128"/>
    <mergeCell ref="H128:M128"/>
    <mergeCell ref="H129:M129"/>
    <mergeCell ref="H130:P130"/>
    <mergeCell ref="A123:F123"/>
    <mergeCell ref="H123:M123"/>
    <mergeCell ref="A124:F124"/>
    <mergeCell ref="H124:M124"/>
    <mergeCell ref="A125:F125"/>
    <mergeCell ref="H125:M125"/>
    <mergeCell ref="A120:F120"/>
    <mergeCell ref="A121:F121"/>
    <mergeCell ref="H121:M121"/>
    <mergeCell ref="A122:F122"/>
    <mergeCell ref="H122:M122"/>
    <mergeCell ref="H119:P120"/>
    <mergeCell ref="A117:F117"/>
    <mergeCell ref="H117:M117"/>
    <mergeCell ref="A118:F118"/>
    <mergeCell ref="H118:M118"/>
    <mergeCell ref="A119:F119"/>
    <mergeCell ref="A114:F114"/>
    <mergeCell ref="H114:M114"/>
    <mergeCell ref="A115:F115"/>
    <mergeCell ref="H115:M115"/>
    <mergeCell ref="A116:F116"/>
    <mergeCell ref="H116:M116"/>
    <mergeCell ref="A110:F110"/>
    <mergeCell ref="H110:M110"/>
    <mergeCell ref="A111:F111"/>
    <mergeCell ref="A113:F113"/>
    <mergeCell ref="H113:M113"/>
    <mergeCell ref="A107:F107"/>
    <mergeCell ref="H107:M107"/>
    <mergeCell ref="A108:F108"/>
    <mergeCell ref="H108:M108"/>
    <mergeCell ref="A109:F109"/>
    <mergeCell ref="H109:M109"/>
    <mergeCell ref="A112:F112"/>
    <mergeCell ref="H111:M112"/>
    <mergeCell ref="A104:F104"/>
    <mergeCell ref="H104:M104"/>
    <mergeCell ref="A105:F105"/>
    <mergeCell ref="H105:M105"/>
    <mergeCell ref="A106:F106"/>
    <mergeCell ref="H106:M106"/>
    <mergeCell ref="A96:E96"/>
    <mergeCell ref="H96:L96"/>
    <mergeCell ref="A102:F102"/>
    <mergeCell ref="H102:M102"/>
    <mergeCell ref="A103:F103"/>
    <mergeCell ref="H103:M103"/>
    <mergeCell ref="H97:L97"/>
    <mergeCell ref="A93:E93"/>
    <mergeCell ref="H93:L93"/>
    <mergeCell ref="A94:E94"/>
    <mergeCell ref="H94:L94"/>
    <mergeCell ref="A95:E95"/>
    <mergeCell ref="H95:L95"/>
    <mergeCell ref="A90:E90"/>
    <mergeCell ref="H90:L90"/>
    <mergeCell ref="A91:E91"/>
    <mergeCell ref="H91:L91"/>
    <mergeCell ref="A92:E92"/>
    <mergeCell ref="H92:L92"/>
    <mergeCell ref="A68:K68"/>
    <mergeCell ref="A87:E87"/>
    <mergeCell ref="H87:L87"/>
    <mergeCell ref="A88:E88"/>
    <mergeCell ref="H88:L88"/>
    <mergeCell ref="A89:E89"/>
    <mergeCell ref="H89:L89"/>
    <mergeCell ref="A70:A74"/>
    <mergeCell ref="A75:A79"/>
    <mergeCell ref="A81:N83"/>
    <mergeCell ref="A85:E85"/>
    <mergeCell ref="H85:L85"/>
    <mergeCell ref="A86:E86"/>
    <mergeCell ref="H86:L86"/>
    <mergeCell ref="A56:A57"/>
    <mergeCell ref="A59:K59"/>
    <mergeCell ref="A61:A63"/>
    <mergeCell ref="A64:A66"/>
    <mergeCell ref="Y42:Z42"/>
    <mergeCell ref="A50:F50"/>
    <mergeCell ref="A52:A53"/>
    <mergeCell ref="L42:M42"/>
    <mergeCell ref="N42:O42"/>
    <mergeCell ref="P42:Q42"/>
    <mergeCell ref="R42:T42"/>
    <mergeCell ref="U42:V42"/>
    <mergeCell ref="W42:X42"/>
    <mergeCell ref="H42:I42"/>
    <mergeCell ref="J42:K42"/>
    <mergeCell ref="D42:E42"/>
    <mergeCell ref="F42:G42"/>
    <mergeCell ref="A54:A55"/>
    <mergeCell ref="S43:T43"/>
    <mergeCell ref="S44:T44"/>
    <mergeCell ref="S45:T45"/>
    <mergeCell ref="S46:T46"/>
    <mergeCell ref="S47:T47"/>
    <mergeCell ref="U35:X35"/>
    <mergeCell ref="Y35:Z36"/>
    <mergeCell ref="AA35:AB36"/>
    <mergeCell ref="AD35:AF35"/>
    <mergeCell ref="F36:G36"/>
    <mergeCell ref="H36:I36"/>
    <mergeCell ref="J36:K36"/>
    <mergeCell ref="L36:L37"/>
    <mergeCell ref="M36:M37"/>
    <mergeCell ref="N36:N37"/>
    <mergeCell ref="S36:S37"/>
    <mergeCell ref="T36:T37"/>
    <mergeCell ref="U36:U37"/>
    <mergeCell ref="V36:X36"/>
    <mergeCell ref="AB42:AC42"/>
    <mergeCell ref="AE42:AF42"/>
    <mergeCell ref="AH42:AI42"/>
    <mergeCell ref="P111:P112"/>
    <mergeCell ref="A2:C2"/>
    <mergeCell ref="A7:J7"/>
    <mergeCell ref="B8:D8"/>
    <mergeCell ref="E8:G8"/>
    <mergeCell ref="H8:J8"/>
    <mergeCell ref="C9:D9"/>
    <mergeCell ref="F9:G9"/>
    <mergeCell ref="I9:J9"/>
    <mergeCell ref="A34:K34"/>
    <mergeCell ref="A35:A37"/>
    <mergeCell ref="B35:C36"/>
    <mergeCell ref="D35:E36"/>
    <mergeCell ref="F35:K35"/>
    <mergeCell ref="L35:T35"/>
    <mergeCell ref="O36:O37"/>
    <mergeCell ref="P36:P37"/>
    <mergeCell ref="Q36:Q37"/>
    <mergeCell ref="R36:R37"/>
    <mergeCell ref="A41:E41"/>
    <mergeCell ref="B42:C42"/>
  </mergeCells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1" r:id="rId4" name="Option Button 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2" r:id="rId5" name="Option Button 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" r:id="rId6" name="Option Button 4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5" r:id="rId7" name="Option Button 5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6" r:id="rId8" name="Option Button 6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7" r:id="rId9" name="Option Button 7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8" r:id="rId10" name="Option Button 8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9" r:id="rId11" name="Option Button 9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0" r:id="rId12" name="Option Button 10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1" r:id="rId13" name="Option Button 1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2" r:id="rId14" name="Option Button 12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3" r:id="rId15" name="Option Button 13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4" r:id="rId16" name="Option Button 14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5" r:id="rId17" name="Option Button 15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6" r:id="rId18" name="Option Button 16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7" r:id="rId19" name="Option Button 17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8" r:id="rId20" name="Option Button 18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9" r:id="rId21" name="Option Button 19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0" r:id="rId22" name="Option Button 20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1" r:id="rId23" name="Option Button 2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2" r:id="rId24" name="Option Button 2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I179"/>
  <sheetViews>
    <sheetView rightToLeft="1" topLeftCell="A115" zoomScale="96" zoomScaleNormal="96" workbookViewId="0">
      <selection sqref="A1:XFD1048576"/>
    </sheetView>
  </sheetViews>
  <sheetFormatPr defaultColWidth="9" defaultRowHeight="15.75"/>
  <cols>
    <col min="1" max="1" width="15" style="40" customWidth="1"/>
    <col min="2" max="2" width="12.140625" style="40" customWidth="1"/>
    <col min="3" max="3" width="18.7109375" style="40" customWidth="1"/>
    <col min="4" max="4" width="12.42578125" style="40" customWidth="1"/>
    <col min="5" max="5" width="8.7109375" style="40" customWidth="1"/>
    <col min="6" max="6" width="8.140625" style="40" customWidth="1"/>
    <col min="7" max="7" width="10.28515625" style="40" customWidth="1"/>
    <col min="8" max="8" width="8.42578125" style="40" customWidth="1"/>
    <col min="9" max="9" width="9.140625" style="40" customWidth="1"/>
    <col min="10" max="10" width="10" style="40" customWidth="1"/>
    <col min="11" max="11" width="8.42578125" style="40" customWidth="1"/>
    <col min="12" max="12" width="18.7109375" style="40" customWidth="1"/>
    <col min="13" max="13" width="8.7109375" style="40" customWidth="1"/>
    <col min="14" max="14" width="10" style="40" customWidth="1"/>
    <col min="15" max="15" width="9.7109375" style="40" customWidth="1"/>
    <col min="16" max="16" width="10.140625" style="40" customWidth="1"/>
    <col min="17" max="17" width="9" style="40"/>
    <col min="18" max="18" width="8.140625" style="40" customWidth="1"/>
    <col min="19" max="28" width="9" style="40"/>
    <col min="29" max="29" width="7.5703125" style="40" customWidth="1"/>
    <col min="30" max="16384" width="9" style="40"/>
  </cols>
  <sheetData>
    <row r="1" spans="1:35" ht="16.5" thickBot="1">
      <c r="A1" s="63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</row>
    <row r="2" spans="1:35" ht="16.5" thickBot="1">
      <c r="A2" s="174" t="s">
        <v>0</v>
      </c>
      <c r="B2" s="175"/>
      <c r="C2" s="176"/>
      <c r="D2" s="146"/>
      <c r="E2" s="146"/>
      <c r="F2" s="54" t="s">
        <v>1</v>
      </c>
      <c r="G2" s="54"/>
      <c r="H2" s="54"/>
      <c r="I2" s="54"/>
      <c r="J2" s="54"/>
      <c r="K2" s="54"/>
      <c r="L2" s="54"/>
      <c r="M2" s="54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</row>
    <row r="3" spans="1:35" ht="57.75" customHeight="1">
      <c r="A3" s="3" t="s">
        <v>2</v>
      </c>
      <c r="B3" s="22" t="s">
        <v>3</v>
      </c>
      <c r="C3" s="23" t="s">
        <v>4</v>
      </c>
      <c r="D3" s="146"/>
      <c r="E3" s="55"/>
      <c r="F3" s="54"/>
      <c r="G3" s="54"/>
      <c r="H3" s="54"/>
      <c r="I3" s="54"/>
      <c r="J3" s="54"/>
      <c r="K3" s="54"/>
      <c r="L3" s="54"/>
      <c r="M3" s="54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</row>
    <row r="4" spans="1:35">
      <c r="A4" s="20" t="s">
        <v>5</v>
      </c>
      <c r="B4" s="158"/>
      <c r="C4" s="158"/>
      <c r="D4" s="146"/>
      <c r="E4" s="55"/>
      <c r="F4" s="54"/>
      <c r="G4" s="54"/>
      <c r="H4" s="54"/>
      <c r="I4" s="54"/>
      <c r="J4" s="54"/>
      <c r="K4" s="54"/>
      <c r="L4" s="54"/>
      <c r="M4" s="54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</row>
    <row r="5" spans="1:35" ht="16.5" thickBot="1">
      <c r="A5" s="4" t="s">
        <v>6</v>
      </c>
      <c r="B5" s="158"/>
      <c r="C5" s="158"/>
      <c r="D5" s="146"/>
      <c r="E5" s="146"/>
      <c r="F5" s="54"/>
      <c r="G5" s="54"/>
      <c r="H5" s="54"/>
      <c r="I5" s="54"/>
      <c r="J5" s="54"/>
      <c r="K5" s="54"/>
      <c r="L5" s="54"/>
      <c r="M5" s="54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</row>
    <row r="6" spans="1:35" ht="12" customHeight="1" thickBo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</row>
    <row r="7" spans="1:35" ht="32.25" customHeight="1" thickBot="1">
      <c r="A7" s="177" t="s">
        <v>7</v>
      </c>
      <c r="B7" s="178"/>
      <c r="C7" s="178"/>
      <c r="D7" s="178"/>
      <c r="E7" s="178"/>
      <c r="F7" s="178"/>
      <c r="G7" s="178"/>
      <c r="H7" s="178"/>
      <c r="I7" s="178"/>
      <c r="J7" s="179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</row>
    <row r="8" spans="1:35">
      <c r="A8" s="5" t="s">
        <v>8</v>
      </c>
      <c r="B8" s="180" t="s">
        <v>5</v>
      </c>
      <c r="C8" s="181"/>
      <c r="D8" s="182"/>
      <c r="E8" s="180" t="s">
        <v>6</v>
      </c>
      <c r="F8" s="181"/>
      <c r="G8" s="182"/>
      <c r="H8" s="180" t="s">
        <v>9</v>
      </c>
      <c r="I8" s="181"/>
      <c r="J8" s="183"/>
      <c r="K8" s="146"/>
      <c r="L8" s="55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</row>
    <row r="9" spans="1:35" ht="16.5" thickBot="1">
      <c r="A9" s="6" t="s">
        <v>10</v>
      </c>
      <c r="B9" s="7" t="s">
        <v>11</v>
      </c>
      <c r="C9" s="184" t="s">
        <v>12</v>
      </c>
      <c r="D9" s="185"/>
      <c r="E9" s="7" t="s">
        <v>11</v>
      </c>
      <c r="F9" s="184" t="s">
        <v>12</v>
      </c>
      <c r="G9" s="185"/>
      <c r="H9" s="7" t="s">
        <v>11</v>
      </c>
      <c r="I9" s="184" t="s">
        <v>12</v>
      </c>
      <c r="J9" s="186"/>
      <c r="K9" s="55"/>
      <c r="L9" s="55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</row>
    <row r="10" spans="1:35">
      <c r="A10" s="39" t="s">
        <v>263</v>
      </c>
      <c r="B10" s="158"/>
      <c r="C10" s="158"/>
      <c r="D10" s="91"/>
      <c r="E10" s="158"/>
      <c r="F10" s="158"/>
      <c r="G10" s="91"/>
      <c r="H10" s="111">
        <f>B10+E10</f>
        <v>0</v>
      </c>
      <c r="I10" s="110">
        <f t="shared" ref="H10:J31" si="0">C10+F10</f>
        <v>0</v>
      </c>
      <c r="J10" s="112"/>
      <c r="K10" s="146"/>
      <c r="L10" s="55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</row>
    <row r="11" spans="1:35">
      <c r="A11" s="39" t="s">
        <v>186</v>
      </c>
      <c r="B11" s="158"/>
      <c r="C11" s="158"/>
      <c r="D11" s="8"/>
      <c r="E11" s="158"/>
      <c r="F11" s="158"/>
      <c r="G11" s="8"/>
      <c r="H11" s="113">
        <f t="shared" si="0"/>
        <v>0</v>
      </c>
      <c r="I11" s="113">
        <f t="shared" si="0"/>
        <v>0</v>
      </c>
      <c r="J11" s="114"/>
      <c r="K11" s="146"/>
      <c r="L11" s="146"/>
      <c r="M11" s="55"/>
      <c r="N11" s="55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</row>
    <row r="12" spans="1:35">
      <c r="A12" s="11" t="s">
        <v>269</v>
      </c>
      <c r="B12" s="158"/>
      <c r="C12" s="158"/>
      <c r="D12" s="8"/>
      <c r="E12" s="158"/>
      <c r="F12" s="158"/>
      <c r="G12" s="8"/>
      <c r="H12" s="113">
        <f t="shared" si="0"/>
        <v>0</v>
      </c>
      <c r="I12" s="113">
        <f t="shared" si="0"/>
        <v>0</v>
      </c>
      <c r="J12" s="114"/>
      <c r="K12" s="146"/>
      <c r="L12" s="146"/>
      <c r="M12" s="55"/>
      <c r="N12" s="55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</row>
    <row r="13" spans="1:35">
      <c r="A13" s="11" t="s">
        <v>264</v>
      </c>
      <c r="B13" s="158"/>
      <c r="C13" s="158"/>
      <c r="D13" s="8"/>
      <c r="E13" s="158"/>
      <c r="F13" s="158"/>
      <c r="G13" s="8"/>
      <c r="H13" s="113">
        <f t="shared" si="0"/>
        <v>0</v>
      </c>
      <c r="I13" s="113">
        <f t="shared" si="0"/>
        <v>0</v>
      </c>
      <c r="J13" s="114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</row>
    <row r="14" spans="1:35">
      <c r="A14" s="11" t="s">
        <v>265</v>
      </c>
      <c r="B14" s="158"/>
      <c r="C14" s="158"/>
      <c r="D14" s="13"/>
      <c r="E14" s="158"/>
      <c r="F14" s="158"/>
      <c r="G14" s="13"/>
      <c r="H14" s="113">
        <f t="shared" si="0"/>
        <v>0</v>
      </c>
      <c r="I14" s="113">
        <f t="shared" si="0"/>
        <v>0</v>
      </c>
      <c r="J14" s="115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</row>
    <row r="15" spans="1:35">
      <c r="A15" s="11" t="s">
        <v>13</v>
      </c>
      <c r="B15" s="158"/>
      <c r="C15" s="158"/>
      <c r="D15" s="159"/>
      <c r="E15" s="158"/>
      <c r="F15" s="158"/>
      <c r="G15" s="159"/>
      <c r="H15" s="113">
        <f t="shared" si="0"/>
        <v>0</v>
      </c>
      <c r="I15" s="113">
        <f t="shared" si="0"/>
        <v>0</v>
      </c>
      <c r="J15" s="116">
        <f>D15+G15</f>
        <v>0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</row>
    <row r="16" spans="1:35">
      <c r="A16" s="11" t="s">
        <v>220</v>
      </c>
      <c r="B16" s="158"/>
      <c r="C16" s="158"/>
      <c r="D16" s="159"/>
      <c r="E16" s="158"/>
      <c r="F16" s="158"/>
      <c r="G16" s="159"/>
      <c r="H16" s="113">
        <f t="shared" si="0"/>
        <v>0</v>
      </c>
      <c r="I16" s="113">
        <f t="shared" si="0"/>
        <v>0</v>
      </c>
      <c r="J16" s="116">
        <f t="shared" si="0"/>
        <v>0</v>
      </c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</row>
    <row r="17" spans="1:35">
      <c r="A17" s="11" t="s">
        <v>221</v>
      </c>
      <c r="B17" s="158"/>
      <c r="C17" s="158"/>
      <c r="D17" s="159"/>
      <c r="E17" s="158"/>
      <c r="F17" s="158"/>
      <c r="G17" s="159"/>
      <c r="H17" s="113">
        <f t="shared" si="0"/>
        <v>0</v>
      </c>
      <c r="I17" s="113">
        <f t="shared" si="0"/>
        <v>0</v>
      </c>
      <c r="J17" s="116">
        <f t="shared" si="0"/>
        <v>0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</row>
    <row r="18" spans="1:35">
      <c r="A18" s="11" t="s">
        <v>14</v>
      </c>
      <c r="B18" s="158"/>
      <c r="C18" s="158"/>
      <c r="D18" s="159"/>
      <c r="E18" s="158"/>
      <c r="F18" s="158"/>
      <c r="G18" s="159"/>
      <c r="H18" s="113">
        <f t="shared" si="0"/>
        <v>0</v>
      </c>
      <c r="I18" s="113">
        <f t="shared" si="0"/>
        <v>0</v>
      </c>
      <c r="J18" s="116">
        <f t="shared" si="0"/>
        <v>0</v>
      </c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</row>
    <row r="19" spans="1:35">
      <c r="A19" s="11" t="s">
        <v>15</v>
      </c>
      <c r="B19" s="158"/>
      <c r="C19" s="158"/>
      <c r="D19" s="159"/>
      <c r="E19" s="158"/>
      <c r="F19" s="158"/>
      <c r="G19" s="159"/>
      <c r="H19" s="113">
        <f t="shared" si="0"/>
        <v>0</v>
      </c>
      <c r="I19" s="113">
        <f t="shared" si="0"/>
        <v>0</v>
      </c>
      <c r="J19" s="116">
        <f t="shared" si="0"/>
        <v>0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</row>
    <row r="20" spans="1:35">
      <c r="A20" s="11" t="s">
        <v>16</v>
      </c>
      <c r="B20" s="158"/>
      <c r="C20" s="158"/>
      <c r="D20" s="159"/>
      <c r="E20" s="158"/>
      <c r="F20" s="158"/>
      <c r="G20" s="159"/>
      <c r="H20" s="113">
        <f t="shared" si="0"/>
        <v>0</v>
      </c>
      <c r="I20" s="113">
        <f t="shared" si="0"/>
        <v>0</v>
      </c>
      <c r="J20" s="116">
        <f t="shared" si="0"/>
        <v>0</v>
      </c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</row>
    <row r="21" spans="1:35">
      <c r="A21" s="11" t="s">
        <v>17</v>
      </c>
      <c r="B21" s="158"/>
      <c r="C21" s="158"/>
      <c r="D21" s="159"/>
      <c r="E21" s="158"/>
      <c r="F21" s="158"/>
      <c r="G21" s="159"/>
      <c r="H21" s="113">
        <f t="shared" si="0"/>
        <v>0</v>
      </c>
      <c r="I21" s="113">
        <f t="shared" si="0"/>
        <v>0</v>
      </c>
      <c r="J21" s="116">
        <f t="shared" si="0"/>
        <v>0</v>
      </c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</row>
    <row r="22" spans="1:35">
      <c r="A22" s="11" t="s">
        <v>18</v>
      </c>
      <c r="B22" s="158"/>
      <c r="C22" s="158"/>
      <c r="D22" s="159"/>
      <c r="E22" s="158"/>
      <c r="F22" s="158"/>
      <c r="G22" s="159"/>
      <c r="H22" s="113">
        <f t="shared" si="0"/>
        <v>0</v>
      </c>
      <c r="I22" s="113">
        <f t="shared" si="0"/>
        <v>0</v>
      </c>
      <c r="J22" s="116">
        <f t="shared" si="0"/>
        <v>0</v>
      </c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</row>
    <row r="23" spans="1:35">
      <c r="A23" s="11" t="s">
        <v>19</v>
      </c>
      <c r="B23" s="158"/>
      <c r="C23" s="158"/>
      <c r="D23" s="159"/>
      <c r="E23" s="158"/>
      <c r="F23" s="158"/>
      <c r="G23" s="159"/>
      <c r="H23" s="113">
        <f t="shared" si="0"/>
        <v>0</v>
      </c>
      <c r="I23" s="113">
        <f t="shared" si="0"/>
        <v>0</v>
      </c>
      <c r="J23" s="116">
        <f>D23+G23</f>
        <v>0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</row>
    <row r="24" spans="1:35">
      <c r="A24" s="11" t="s">
        <v>20</v>
      </c>
      <c r="B24" s="158"/>
      <c r="C24" s="158"/>
      <c r="D24" s="159"/>
      <c r="E24" s="158"/>
      <c r="F24" s="158"/>
      <c r="G24" s="159"/>
      <c r="H24" s="113">
        <f t="shared" si="0"/>
        <v>0</v>
      </c>
      <c r="I24" s="113">
        <f t="shared" si="0"/>
        <v>0</v>
      </c>
      <c r="J24" s="116">
        <f>D24+G24</f>
        <v>0</v>
      </c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</row>
    <row r="25" spans="1:35">
      <c r="A25" s="11" t="s">
        <v>21</v>
      </c>
      <c r="B25" s="158"/>
      <c r="C25" s="158"/>
      <c r="D25" s="15"/>
      <c r="E25" s="158"/>
      <c r="F25" s="158"/>
      <c r="G25" s="8"/>
      <c r="H25" s="113">
        <f t="shared" si="0"/>
        <v>0</v>
      </c>
      <c r="I25" s="113">
        <f t="shared" si="0"/>
        <v>0</v>
      </c>
      <c r="J25" s="114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</row>
    <row r="26" spans="1:35">
      <c r="A26" s="11" t="s">
        <v>22</v>
      </c>
      <c r="B26" s="158"/>
      <c r="C26" s="158"/>
      <c r="D26" s="15"/>
      <c r="E26" s="158"/>
      <c r="F26" s="158"/>
      <c r="G26" s="8"/>
      <c r="H26" s="113">
        <f t="shared" si="0"/>
        <v>0</v>
      </c>
      <c r="I26" s="113">
        <f t="shared" si="0"/>
        <v>0</v>
      </c>
      <c r="J26" s="114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</row>
    <row r="27" spans="1:35">
      <c r="A27" s="11" t="s">
        <v>23</v>
      </c>
      <c r="B27" s="158"/>
      <c r="C27" s="158"/>
      <c r="D27" s="15"/>
      <c r="E27" s="158"/>
      <c r="F27" s="158"/>
      <c r="G27" s="8"/>
      <c r="H27" s="113">
        <f t="shared" si="0"/>
        <v>0</v>
      </c>
      <c r="I27" s="113">
        <f t="shared" si="0"/>
        <v>0</v>
      </c>
      <c r="J27" s="114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</row>
    <row r="28" spans="1:35">
      <c r="A28" s="11" t="s">
        <v>24</v>
      </c>
      <c r="B28" s="158"/>
      <c r="C28" s="158"/>
      <c r="D28" s="15"/>
      <c r="E28" s="158"/>
      <c r="F28" s="158"/>
      <c r="G28" s="8"/>
      <c r="H28" s="113">
        <f t="shared" si="0"/>
        <v>0</v>
      </c>
      <c r="I28" s="113">
        <f t="shared" si="0"/>
        <v>0</v>
      </c>
      <c r="J28" s="114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</row>
    <row r="29" spans="1:35">
      <c r="A29" s="11" t="s">
        <v>25</v>
      </c>
      <c r="B29" s="158"/>
      <c r="C29" s="158"/>
      <c r="D29" s="15"/>
      <c r="E29" s="158"/>
      <c r="F29" s="158"/>
      <c r="G29" s="8"/>
      <c r="H29" s="113">
        <f t="shared" si="0"/>
        <v>0</v>
      </c>
      <c r="I29" s="113">
        <f t="shared" si="0"/>
        <v>0</v>
      </c>
      <c r="J29" s="114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</row>
    <row r="30" spans="1:35">
      <c r="A30" s="11" t="s">
        <v>26</v>
      </c>
      <c r="B30" s="158"/>
      <c r="C30" s="158"/>
      <c r="D30" s="15"/>
      <c r="E30" s="158"/>
      <c r="F30" s="158"/>
      <c r="G30" s="8"/>
      <c r="H30" s="113">
        <f t="shared" si="0"/>
        <v>0</v>
      </c>
      <c r="I30" s="113">
        <f t="shared" si="0"/>
        <v>0</v>
      </c>
      <c r="J30" s="114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</row>
    <row r="31" spans="1:35">
      <c r="A31" s="11" t="s">
        <v>27</v>
      </c>
      <c r="B31" s="158"/>
      <c r="C31" s="158"/>
      <c r="D31" s="16"/>
      <c r="E31" s="158"/>
      <c r="F31" s="158"/>
      <c r="G31" s="13"/>
      <c r="H31" s="113">
        <f t="shared" si="0"/>
        <v>0</v>
      </c>
      <c r="I31" s="113">
        <f t="shared" si="0"/>
        <v>0</v>
      </c>
      <c r="J31" s="115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</row>
    <row r="32" spans="1:35" ht="16.5" thickBot="1">
      <c r="A32" s="6" t="s">
        <v>28</v>
      </c>
      <c r="B32" s="117">
        <f>SUM(B10:B31)</f>
        <v>0</v>
      </c>
      <c r="C32" s="117">
        <f>SUM(C10:C31)</f>
        <v>0</v>
      </c>
      <c r="D32" s="142">
        <f>SUM(D15:D24)</f>
        <v>0</v>
      </c>
      <c r="E32" s="117">
        <f>SUM(E10:E31)</f>
        <v>0</v>
      </c>
      <c r="F32" s="117">
        <f>SUM(F10:F31)</f>
        <v>0</v>
      </c>
      <c r="G32" s="142">
        <f>SUM(G15:G24)</f>
        <v>0</v>
      </c>
      <c r="H32" s="117">
        <f>SUM(H10:H31)</f>
        <v>0</v>
      </c>
      <c r="I32" s="117">
        <f>SUM(I10:I31)</f>
        <v>0</v>
      </c>
      <c r="J32" s="118">
        <f>SUM(J15:J24)</f>
        <v>0</v>
      </c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</row>
    <row r="33" spans="1:35" ht="16.5" thickBot="1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</row>
    <row r="34" spans="1:35" ht="16.5" thickBot="1">
      <c r="A34" s="174" t="s">
        <v>29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</row>
    <row r="35" spans="1:35" ht="30.75" customHeight="1">
      <c r="A35" s="187" t="s">
        <v>2</v>
      </c>
      <c r="B35" s="190" t="s">
        <v>30</v>
      </c>
      <c r="C35" s="191"/>
      <c r="D35" s="190" t="s">
        <v>31</v>
      </c>
      <c r="E35" s="191"/>
      <c r="F35" s="194" t="s">
        <v>32</v>
      </c>
      <c r="G35" s="195"/>
      <c r="H35" s="195"/>
      <c r="I35" s="195"/>
      <c r="J35" s="195"/>
      <c r="K35" s="196"/>
      <c r="L35" s="194" t="s">
        <v>33</v>
      </c>
      <c r="M35" s="195"/>
      <c r="N35" s="195"/>
      <c r="O35" s="195"/>
      <c r="P35" s="195"/>
      <c r="Q35" s="195"/>
      <c r="R35" s="195"/>
      <c r="S35" s="195"/>
      <c r="T35" s="196"/>
      <c r="U35" s="194" t="s">
        <v>34</v>
      </c>
      <c r="V35" s="195"/>
      <c r="W35" s="195"/>
      <c r="X35" s="199"/>
      <c r="Y35" s="200" t="s">
        <v>177</v>
      </c>
      <c r="Z35" s="201"/>
      <c r="AA35" s="204" t="s">
        <v>273</v>
      </c>
      <c r="AB35" s="205"/>
      <c r="AC35" s="146"/>
      <c r="AD35" s="208" t="s">
        <v>182</v>
      </c>
      <c r="AE35" s="209"/>
      <c r="AF35" s="210"/>
      <c r="AG35" s="146"/>
      <c r="AH35" s="146"/>
      <c r="AI35" s="146"/>
    </row>
    <row r="36" spans="1:35" ht="34.9" customHeight="1">
      <c r="A36" s="188"/>
      <c r="B36" s="192"/>
      <c r="C36" s="193"/>
      <c r="D36" s="192"/>
      <c r="E36" s="193"/>
      <c r="F36" s="211" t="s">
        <v>35</v>
      </c>
      <c r="G36" s="212"/>
      <c r="H36" s="211" t="s">
        <v>36</v>
      </c>
      <c r="I36" s="212"/>
      <c r="J36" s="211" t="s">
        <v>37</v>
      </c>
      <c r="K36" s="212"/>
      <c r="L36" s="197" t="s">
        <v>38</v>
      </c>
      <c r="M36" s="197" t="s">
        <v>39</v>
      </c>
      <c r="N36" s="197" t="s">
        <v>40</v>
      </c>
      <c r="O36" s="197" t="s">
        <v>41</v>
      </c>
      <c r="P36" s="197" t="s">
        <v>42</v>
      </c>
      <c r="Q36" s="197" t="s">
        <v>43</v>
      </c>
      <c r="R36" s="197" t="s">
        <v>44</v>
      </c>
      <c r="S36" s="197" t="s">
        <v>45</v>
      </c>
      <c r="T36" s="197" t="s">
        <v>222</v>
      </c>
      <c r="U36" s="197" t="s">
        <v>46</v>
      </c>
      <c r="V36" s="211" t="s">
        <v>47</v>
      </c>
      <c r="W36" s="213"/>
      <c r="X36" s="214"/>
      <c r="Y36" s="202"/>
      <c r="Z36" s="203"/>
      <c r="AA36" s="206"/>
      <c r="AB36" s="207"/>
      <c r="AC36" s="146"/>
      <c r="AD36" s="41" t="s">
        <v>2</v>
      </c>
      <c r="AE36" s="42" t="s">
        <v>183</v>
      </c>
      <c r="AF36" s="43" t="s">
        <v>184</v>
      </c>
      <c r="AG36" s="146"/>
      <c r="AH36" s="146"/>
      <c r="AI36" s="146"/>
    </row>
    <row r="37" spans="1:35" ht="62.25" customHeight="1">
      <c r="A37" s="189"/>
      <c r="B37" s="17" t="s">
        <v>48</v>
      </c>
      <c r="C37" s="17" t="s">
        <v>49</v>
      </c>
      <c r="D37" s="17" t="s">
        <v>48</v>
      </c>
      <c r="E37" s="17" t="s">
        <v>49</v>
      </c>
      <c r="F37" s="17" t="s">
        <v>48</v>
      </c>
      <c r="G37" s="17" t="s">
        <v>49</v>
      </c>
      <c r="H37" s="17" t="s">
        <v>48</v>
      </c>
      <c r="I37" s="17" t="s">
        <v>49</v>
      </c>
      <c r="J37" s="17" t="s">
        <v>48</v>
      </c>
      <c r="K37" s="17" t="s">
        <v>49</v>
      </c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7" t="s">
        <v>50</v>
      </c>
      <c r="W37" s="17" t="s">
        <v>51</v>
      </c>
      <c r="X37" s="18" t="s">
        <v>52</v>
      </c>
      <c r="Y37" s="44" t="s">
        <v>178</v>
      </c>
      <c r="Z37" s="45" t="s">
        <v>179</v>
      </c>
      <c r="AA37" s="45" t="s">
        <v>180</v>
      </c>
      <c r="AB37" s="46" t="s">
        <v>181</v>
      </c>
      <c r="AC37" s="146"/>
      <c r="AD37" s="41" t="s">
        <v>185</v>
      </c>
      <c r="AE37" s="158"/>
      <c r="AF37" s="158"/>
      <c r="AG37" s="146"/>
      <c r="AH37" s="146"/>
      <c r="AI37" s="146"/>
    </row>
    <row r="38" spans="1:35" ht="16.5" thickBot="1">
      <c r="A38" s="20" t="s">
        <v>5</v>
      </c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46"/>
      <c r="AD38" s="47" t="s">
        <v>6</v>
      </c>
      <c r="AE38" s="158"/>
      <c r="AF38" s="158"/>
      <c r="AG38" s="146"/>
      <c r="AH38" s="146"/>
      <c r="AI38" s="146"/>
    </row>
    <row r="39" spans="1:35" ht="16.5" thickBot="1">
      <c r="A39" s="4" t="s">
        <v>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46"/>
      <c r="AD39" s="146"/>
      <c r="AE39" s="146"/>
      <c r="AF39" s="146"/>
      <c r="AG39" s="146"/>
      <c r="AH39" s="146"/>
      <c r="AI39" s="146"/>
    </row>
    <row r="40" spans="1:35" ht="16.5" thickBot="1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</row>
    <row r="41" spans="1:35" ht="16.5" thickBot="1">
      <c r="A41" s="174" t="s">
        <v>53</v>
      </c>
      <c r="B41" s="175"/>
      <c r="C41" s="175"/>
      <c r="D41" s="175"/>
      <c r="E41" s="17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</row>
    <row r="42" spans="1:35" ht="30.6" customHeight="1">
      <c r="A42" s="3" t="s">
        <v>54</v>
      </c>
      <c r="B42" s="194" t="s">
        <v>55</v>
      </c>
      <c r="C42" s="196"/>
      <c r="D42" s="194" t="s">
        <v>56</v>
      </c>
      <c r="E42" s="196"/>
      <c r="F42" s="194" t="s">
        <v>57</v>
      </c>
      <c r="G42" s="196"/>
      <c r="H42" s="194" t="s">
        <v>58</v>
      </c>
      <c r="I42" s="196"/>
      <c r="J42" s="194" t="s">
        <v>59</v>
      </c>
      <c r="K42" s="196"/>
      <c r="L42" s="194" t="s">
        <v>60</v>
      </c>
      <c r="M42" s="196"/>
      <c r="N42" s="194" t="s">
        <v>61</v>
      </c>
      <c r="O42" s="196"/>
      <c r="P42" s="194" t="s">
        <v>62</v>
      </c>
      <c r="Q42" s="196"/>
      <c r="R42" s="194" t="s">
        <v>63</v>
      </c>
      <c r="S42" s="195"/>
      <c r="T42" s="196"/>
      <c r="U42" s="194" t="s">
        <v>64</v>
      </c>
      <c r="V42" s="196"/>
      <c r="W42" s="194" t="s">
        <v>65</v>
      </c>
      <c r="X42" s="196"/>
      <c r="Y42" s="194" t="s">
        <v>66</v>
      </c>
      <c r="Z42" s="199"/>
      <c r="AA42" s="146"/>
      <c r="AB42" s="169" t="s">
        <v>53</v>
      </c>
      <c r="AC42" s="169"/>
      <c r="AD42" s="146"/>
      <c r="AE42" s="170" t="s">
        <v>280</v>
      </c>
      <c r="AF42" s="170"/>
      <c r="AG42" s="146"/>
      <c r="AH42" s="171" t="s">
        <v>281</v>
      </c>
      <c r="AI42" s="171"/>
    </row>
    <row r="43" spans="1:35" ht="31.5">
      <c r="A43" s="20" t="s">
        <v>2</v>
      </c>
      <c r="B43" s="17" t="s">
        <v>67</v>
      </c>
      <c r="C43" s="17" t="s">
        <v>6</v>
      </c>
      <c r="D43" s="17" t="s">
        <v>67</v>
      </c>
      <c r="E43" s="17" t="s">
        <v>6</v>
      </c>
      <c r="F43" s="17" t="s">
        <v>67</v>
      </c>
      <c r="G43" s="17" t="s">
        <v>6</v>
      </c>
      <c r="H43" s="17" t="s">
        <v>67</v>
      </c>
      <c r="I43" s="17" t="s">
        <v>6</v>
      </c>
      <c r="J43" s="17" t="s">
        <v>67</v>
      </c>
      <c r="K43" s="17" t="s">
        <v>6</v>
      </c>
      <c r="L43" s="17" t="s">
        <v>67</v>
      </c>
      <c r="M43" s="17" t="s">
        <v>6</v>
      </c>
      <c r="N43" s="17" t="s">
        <v>67</v>
      </c>
      <c r="O43" s="17" t="s">
        <v>6</v>
      </c>
      <c r="P43" s="17" t="s">
        <v>67</v>
      </c>
      <c r="Q43" s="17" t="s">
        <v>6</v>
      </c>
      <c r="R43" s="17" t="s">
        <v>67</v>
      </c>
      <c r="S43" s="211" t="s">
        <v>6</v>
      </c>
      <c r="T43" s="212"/>
      <c r="U43" s="17" t="s">
        <v>67</v>
      </c>
      <c r="V43" s="17" t="s">
        <v>6</v>
      </c>
      <c r="W43" s="17" t="s">
        <v>67</v>
      </c>
      <c r="X43" s="17" t="s">
        <v>6</v>
      </c>
      <c r="Y43" s="17" t="s">
        <v>67</v>
      </c>
      <c r="Z43" s="18" t="s">
        <v>6</v>
      </c>
      <c r="AA43" s="146"/>
      <c r="AB43" s="17" t="s">
        <v>67</v>
      </c>
      <c r="AC43" s="17" t="s">
        <v>6</v>
      </c>
      <c r="AD43" s="146"/>
      <c r="AE43" s="17" t="s">
        <v>67</v>
      </c>
      <c r="AF43" s="17" t="s">
        <v>6</v>
      </c>
      <c r="AG43" s="146"/>
      <c r="AH43" s="17" t="s">
        <v>67</v>
      </c>
      <c r="AI43" s="17" t="s">
        <v>6</v>
      </c>
    </row>
    <row r="44" spans="1:35" ht="30" customHeight="1">
      <c r="A44" s="21" t="s">
        <v>68</v>
      </c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220"/>
      <c r="T44" s="221"/>
      <c r="U44" s="160"/>
      <c r="V44" s="160"/>
      <c r="W44" s="160"/>
      <c r="X44" s="160"/>
      <c r="Y44" s="160"/>
      <c r="Z44" s="160"/>
      <c r="AA44" s="21" t="s">
        <v>68</v>
      </c>
      <c r="AB44" s="56">
        <f>U44+W44+Y44+R44+P44+N44+L44+J44+H44+F44+D44+B44</f>
        <v>0</v>
      </c>
      <c r="AC44" s="56">
        <f>V44+X44+Z44+S44+Q44+O44+M44+K44+I44+G44+E44+C44</f>
        <v>0</v>
      </c>
      <c r="AD44" s="146"/>
      <c r="AE44" s="62">
        <f>D38+E38</f>
        <v>0</v>
      </c>
      <c r="AF44" s="62">
        <f>D39+E39</f>
        <v>0</v>
      </c>
      <c r="AG44" s="146"/>
      <c r="AH44" s="62">
        <f>AB44-AE44</f>
        <v>0</v>
      </c>
      <c r="AI44" s="62">
        <f t="shared" ref="AI44:AI47" si="1">AC44-AF44</f>
        <v>0</v>
      </c>
    </row>
    <row r="45" spans="1:35" ht="36" customHeight="1">
      <c r="A45" s="58" t="s">
        <v>69</v>
      </c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222"/>
      <c r="T45" s="223"/>
      <c r="U45" s="161"/>
      <c r="V45" s="161"/>
      <c r="W45" s="161"/>
      <c r="X45" s="161"/>
      <c r="Y45" s="161"/>
      <c r="Z45" s="161"/>
      <c r="AA45" s="127" t="s">
        <v>69</v>
      </c>
      <c r="AB45" s="56">
        <f>U45+W45+Y45+R45+P45+N45+L45+J45+H45+F45+D45+B45</f>
        <v>0</v>
      </c>
      <c r="AC45" s="56">
        <f>V45+X45+Z45+S45+Q45+O45+M45+K45+I45+G45+E45+C45</f>
        <v>0</v>
      </c>
      <c r="AD45" s="146"/>
      <c r="AE45" s="56">
        <f>C52+C53+D52+D53</f>
        <v>0</v>
      </c>
      <c r="AF45" s="56">
        <f>C54+C55+D54+D55</f>
        <v>0</v>
      </c>
      <c r="AG45" s="146"/>
      <c r="AH45" s="62">
        <f t="shared" ref="AH45:AH47" si="2">AB45-AE45</f>
        <v>0</v>
      </c>
      <c r="AI45" s="62">
        <f t="shared" si="1"/>
        <v>0</v>
      </c>
    </row>
    <row r="46" spans="1:35" ht="35.25" customHeight="1">
      <c r="A46" s="59" t="s">
        <v>70</v>
      </c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224"/>
      <c r="T46" s="225"/>
      <c r="U46" s="162"/>
      <c r="V46" s="162"/>
      <c r="W46" s="162"/>
      <c r="X46" s="162"/>
      <c r="Y46" s="162"/>
      <c r="Z46" s="162"/>
      <c r="AA46" s="128" t="s">
        <v>70</v>
      </c>
      <c r="AB46" s="56">
        <f t="shared" ref="AB46:AC47" si="3">U46+W46+Y46+R46+P46+N46+L46+J46+H46+F46+D46+B46</f>
        <v>0</v>
      </c>
      <c r="AC46" s="56">
        <f t="shared" si="3"/>
        <v>0</v>
      </c>
      <c r="AD46" s="146"/>
      <c r="AE46" s="56">
        <f>E52+E53</f>
        <v>0</v>
      </c>
      <c r="AF46" s="56">
        <f>E54+E55</f>
        <v>0</v>
      </c>
      <c r="AG46" s="146"/>
      <c r="AH46" s="62">
        <f t="shared" si="2"/>
        <v>0</v>
      </c>
      <c r="AI46" s="62">
        <f t="shared" si="1"/>
        <v>0</v>
      </c>
    </row>
    <row r="47" spans="1:35" ht="30.75" thickBot="1">
      <c r="A47" s="60" t="s">
        <v>71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226"/>
      <c r="T47" s="227"/>
      <c r="U47" s="163"/>
      <c r="V47" s="163"/>
      <c r="W47" s="163"/>
      <c r="X47" s="163"/>
      <c r="Y47" s="163"/>
      <c r="Z47" s="163"/>
      <c r="AA47" s="129" t="s">
        <v>71</v>
      </c>
      <c r="AB47" s="56">
        <f>U47+W47+Y47+R47+P47+N47+L47+J47+H47+F47+D47+B47</f>
        <v>0</v>
      </c>
      <c r="AC47" s="56">
        <f t="shared" si="3"/>
        <v>0</v>
      </c>
      <c r="AD47" s="146"/>
      <c r="AE47" s="62">
        <f>F52+F53+G52+G53+H52+H53+I52+I53+J52+J53+K52+K53+L52+L53+M52+M53+N52+N53+O52+O53+P52+P53+Q52+Q53+R52+R53+S52+S53+T52+T53+U52+U53+V52+V53+W52+W53+X52+X53</f>
        <v>0</v>
      </c>
      <c r="AF47" s="62">
        <f>Y54+Y55-(C54+C55+D54+D55+E54+E55)</f>
        <v>0</v>
      </c>
      <c r="AG47" s="146"/>
      <c r="AH47" s="62">
        <f t="shared" si="2"/>
        <v>0</v>
      </c>
      <c r="AI47" s="62">
        <f t="shared" si="1"/>
        <v>0</v>
      </c>
    </row>
    <row r="48" spans="1:3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</row>
    <row r="49" spans="1:35" ht="16.5" thickBot="1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</row>
    <row r="50" spans="1:35" ht="16.5" thickBot="1">
      <c r="A50" s="174" t="s">
        <v>72</v>
      </c>
      <c r="B50" s="175"/>
      <c r="C50" s="175"/>
      <c r="D50" s="175"/>
      <c r="E50" s="175"/>
      <c r="F50" s="17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</row>
    <row r="51" spans="1:35" ht="31.5">
      <c r="A51" s="3" t="s">
        <v>2</v>
      </c>
      <c r="B51" s="22" t="s">
        <v>73</v>
      </c>
      <c r="C51" s="22" t="s">
        <v>74</v>
      </c>
      <c r="D51" s="22" t="s">
        <v>75</v>
      </c>
      <c r="E51" s="22" t="s">
        <v>76</v>
      </c>
      <c r="F51" s="22" t="s">
        <v>223</v>
      </c>
      <c r="G51" s="22" t="s">
        <v>224</v>
      </c>
      <c r="H51" s="22" t="s">
        <v>38</v>
      </c>
      <c r="I51" s="22" t="s">
        <v>225</v>
      </c>
      <c r="J51" s="22" t="s">
        <v>226</v>
      </c>
      <c r="K51" s="22" t="s">
        <v>40</v>
      </c>
      <c r="L51" s="22" t="s">
        <v>41</v>
      </c>
      <c r="M51" s="22" t="s">
        <v>42</v>
      </c>
      <c r="N51" s="22" t="s">
        <v>43</v>
      </c>
      <c r="O51" s="22" t="s">
        <v>227</v>
      </c>
      <c r="P51" s="22" t="s">
        <v>45</v>
      </c>
      <c r="Q51" s="22" t="s">
        <v>228</v>
      </c>
      <c r="R51" s="22" t="s">
        <v>77</v>
      </c>
      <c r="S51" s="22" t="s">
        <v>229</v>
      </c>
      <c r="T51" s="22" t="s">
        <v>78</v>
      </c>
      <c r="U51" s="22" t="s">
        <v>79</v>
      </c>
      <c r="V51" s="22" t="s">
        <v>80</v>
      </c>
      <c r="W51" s="22" t="s">
        <v>81</v>
      </c>
      <c r="X51" s="22" t="s">
        <v>270</v>
      </c>
      <c r="Y51" s="23" t="s">
        <v>28</v>
      </c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</row>
    <row r="52" spans="1:35">
      <c r="A52" s="215" t="s">
        <v>5</v>
      </c>
      <c r="B52" s="17" t="s">
        <v>82</v>
      </c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8">
        <f t="shared" ref="Y52:Y57" si="4">SUM(C52:X52)</f>
        <v>0</v>
      </c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</row>
    <row r="53" spans="1:35">
      <c r="A53" s="189"/>
      <c r="B53" s="17" t="s">
        <v>12</v>
      </c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8">
        <f t="shared" si="4"/>
        <v>0</v>
      </c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</row>
    <row r="54" spans="1:35">
      <c r="A54" s="215" t="s">
        <v>6</v>
      </c>
      <c r="B54" s="17" t="s">
        <v>82</v>
      </c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8">
        <f t="shared" si="4"/>
        <v>0</v>
      </c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</row>
    <row r="55" spans="1:35">
      <c r="A55" s="189"/>
      <c r="B55" s="17" t="s">
        <v>12</v>
      </c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8">
        <f t="shared" si="4"/>
        <v>0</v>
      </c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</row>
    <row r="56" spans="1:35">
      <c r="A56" s="215" t="s">
        <v>9</v>
      </c>
      <c r="B56" s="17" t="s">
        <v>82</v>
      </c>
      <c r="C56" s="17">
        <f>C52+C54</f>
        <v>0</v>
      </c>
      <c r="D56" s="17">
        <f t="shared" ref="C56:X57" si="5">D52+D54</f>
        <v>0</v>
      </c>
      <c r="E56" s="17">
        <f t="shared" si="5"/>
        <v>0</v>
      </c>
      <c r="F56" s="17">
        <f t="shared" si="5"/>
        <v>0</v>
      </c>
      <c r="G56" s="17">
        <f t="shared" si="5"/>
        <v>0</v>
      </c>
      <c r="H56" s="17">
        <f t="shared" si="5"/>
        <v>0</v>
      </c>
      <c r="I56" s="17">
        <f t="shared" si="5"/>
        <v>0</v>
      </c>
      <c r="J56" s="17">
        <f t="shared" si="5"/>
        <v>0</v>
      </c>
      <c r="K56" s="17">
        <f t="shared" si="5"/>
        <v>0</v>
      </c>
      <c r="L56" s="17">
        <f t="shared" si="5"/>
        <v>0</v>
      </c>
      <c r="M56" s="17">
        <f t="shared" si="5"/>
        <v>0</v>
      </c>
      <c r="N56" s="17">
        <f t="shared" si="5"/>
        <v>0</v>
      </c>
      <c r="O56" s="17">
        <f t="shared" si="5"/>
        <v>0</v>
      </c>
      <c r="P56" s="17">
        <f t="shared" si="5"/>
        <v>0</v>
      </c>
      <c r="Q56" s="17">
        <f t="shared" si="5"/>
        <v>0</v>
      </c>
      <c r="R56" s="17">
        <f t="shared" si="5"/>
        <v>0</v>
      </c>
      <c r="S56" s="17">
        <f t="shared" si="5"/>
        <v>0</v>
      </c>
      <c r="T56" s="17">
        <f t="shared" si="5"/>
        <v>0</v>
      </c>
      <c r="U56" s="17">
        <f t="shared" si="5"/>
        <v>0</v>
      </c>
      <c r="V56" s="17">
        <f t="shared" si="5"/>
        <v>0</v>
      </c>
      <c r="W56" s="17">
        <f t="shared" si="5"/>
        <v>0</v>
      </c>
      <c r="X56" s="17">
        <f t="shared" si="5"/>
        <v>0</v>
      </c>
      <c r="Y56" s="18">
        <f t="shared" si="4"/>
        <v>0</v>
      </c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</row>
    <row r="57" spans="1:35" ht="16.5" thickBot="1">
      <c r="A57" s="216"/>
      <c r="B57" s="19" t="s">
        <v>12</v>
      </c>
      <c r="C57" s="17">
        <f t="shared" si="5"/>
        <v>0</v>
      </c>
      <c r="D57" s="17">
        <f t="shared" si="5"/>
        <v>0</v>
      </c>
      <c r="E57" s="17">
        <f t="shared" si="5"/>
        <v>0</v>
      </c>
      <c r="F57" s="17">
        <f t="shared" si="5"/>
        <v>0</v>
      </c>
      <c r="G57" s="17">
        <f t="shared" si="5"/>
        <v>0</v>
      </c>
      <c r="H57" s="17">
        <f t="shared" si="5"/>
        <v>0</v>
      </c>
      <c r="I57" s="17">
        <f t="shared" si="5"/>
        <v>0</v>
      </c>
      <c r="J57" s="17">
        <f t="shared" si="5"/>
        <v>0</v>
      </c>
      <c r="K57" s="17">
        <f t="shared" si="5"/>
        <v>0</v>
      </c>
      <c r="L57" s="17">
        <f t="shared" si="5"/>
        <v>0</v>
      </c>
      <c r="M57" s="17">
        <f t="shared" si="5"/>
        <v>0</v>
      </c>
      <c r="N57" s="17">
        <f t="shared" si="5"/>
        <v>0</v>
      </c>
      <c r="O57" s="17">
        <f t="shared" si="5"/>
        <v>0</v>
      </c>
      <c r="P57" s="17">
        <f t="shared" si="5"/>
        <v>0</v>
      </c>
      <c r="Q57" s="17">
        <f t="shared" si="5"/>
        <v>0</v>
      </c>
      <c r="R57" s="17">
        <f t="shared" si="5"/>
        <v>0</v>
      </c>
      <c r="S57" s="17">
        <f t="shared" si="5"/>
        <v>0</v>
      </c>
      <c r="T57" s="17">
        <f t="shared" si="5"/>
        <v>0</v>
      </c>
      <c r="U57" s="17">
        <f t="shared" si="5"/>
        <v>0</v>
      </c>
      <c r="V57" s="17">
        <f t="shared" si="5"/>
        <v>0</v>
      </c>
      <c r="W57" s="17">
        <f t="shared" si="5"/>
        <v>0</v>
      </c>
      <c r="X57" s="17">
        <f t="shared" si="5"/>
        <v>0</v>
      </c>
      <c r="Y57" s="18">
        <f t="shared" si="4"/>
        <v>0</v>
      </c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</row>
    <row r="58" spans="1:35" ht="16.5" thickBot="1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</row>
    <row r="59" spans="1:35" ht="31.5" customHeight="1" thickBot="1">
      <c r="A59" s="217" t="s">
        <v>83</v>
      </c>
      <c r="B59" s="218"/>
      <c r="C59" s="218"/>
      <c r="D59" s="218"/>
      <c r="E59" s="218"/>
      <c r="F59" s="218"/>
      <c r="G59" s="218"/>
      <c r="H59" s="218"/>
      <c r="I59" s="218"/>
      <c r="J59" s="218"/>
      <c r="K59" s="219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</row>
    <row r="60" spans="1:35" ht="105" customHeight="1">
      <c r="A60" s="3" t="s">
        <v>2</v>
      </c>
      <c r="B60" s="22" t="s">
        <v>84</v>
      </c>
      <c r="C60" s="22" t="s">
        <v>85</v>
      </c>
      <c r="D60" s="22" t="s">
        <v>86</v>
      </c>
      <c r="E60" s="105" t="s">
        <v>87</v>
      </c>
      <c r="F60" s="22" t="s">
        <v>88</v>
      </c>
      <c r="G60" s="22" t="s">
        <v>89</v>
      </c>
      <c r="H60" s="22" t="s">
        <v>90</v>
      </c>
      <c r="I60" s="22" t="s">
        <v>91</v>
      </c>
      <c r="J60" s="22" t="s">
        <v>92</v>
      </c>
      <c r="K60" s="23" t="s">
        <v>93</v>
      </c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</row>
    <row r="61" spans="1:35" ht="32.25" customHeight="1">
      <c r="A61" s="215" t="s">
        <v>5</v>
      </c>
      <c r="B61" s="17" t="s">
        <v>74</v>
      </c>
      <c r="C61" s="158"/>
      <c r="D61" s="158"/>
      <c r="E61" s="158"/>
      <c r="F61" s="158"/>
      <c r="G61" s="158"/>
      <c r="H61" s="158"/>
      <c r="I61" s="158"/>
      <c r="J61" s="158"/>
      <c r="K61" s="158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</row>
    <row r="62" spans="1:35" ht="41.25" customHeight="1">
      <c r="A62" s="188"/>
      <c r="B62" s="17" t="s">
        <v>94</v>
      </c>
      <c r="C62" s="158"/>
      <c r="D62" s="158"/>
      <c r="E62" s="158"/>
      <c r="F62" s="164"/>
      <c r="G62" s="164"/>
      <c r="H62" s="158"/>
      <c r="I62" s="164"/>
      <c r="J62" s="158"/>
      <c r="K62" s="158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</row>
    <row r="63" spans="1:35" ht="32.25" customHeight="1">
      <c r="A63" s="189"/>
      <c r="B63" s="17" t="s">
        <v>95</v>
      </c>
      <c r="C63" s="158"/>
      <c r="D63" s="158"/>
      <c r="E63" s="158"/>
      <c r="F63" s="165"/>
      <c r="G63" s="165"/>
      <c r="H63" s="158"/>
      <c r="I63" s="165"/>
      <c r="J63" s="158"/>
      <c r="K63" s="158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</row>
    <row r="64" spans="1:35">
      <c r="A64" s="215" t="s">
        <v>6</v>
      </c>
      <c r="B64" s="17" t="s">
        <v>74</v>
      </c>
      <c r="C64" s="158"/>
      <c r="D64" s="158"/>
      <c r="E64" s="158"/>
      <c r="F64" s="158"/>
      <c r="G64" s="158"/>
      <c r="H64" s="158"/>
      <c r="I64" s="158"/>
      <c r="J64" s="158"/>
      <c r="K64" s="158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</row>
    <row r="65" spans="1:35" ht="42.75" customHeight="1">
      <c r="A65" s="188"/>
      <c r="B65" s="17" t="s">
        <v>94</v>
      </c>
      <c r="C65" s="158"/>
      <c r="D65" s="158"/>
      <c r="E65" s="158"/>
      <c r="F65" s="165"/>
      <c r="G65" s="165"/>
      <c r="H65" s="158"/>
      <c r="I65" s="165"/>
      <c r="J65" s="158"/>
      <c r="K65" s="158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</row>
    <row r="66" spans="1:35" ht="37.9" customHeight="1" thickBot="1">
      <c r="A66" s="216"/>
      <c r="B66" s="19" t="s">
        <v>95</v>
      </c>
      <c r="C66" s="158"/>
      <c r="D66" s="158"/>
      <c r="E66" s="158"/>
      <c r="F66" s="166"/>
      <c r="G66" s="166"/>
      <c r="H66" s="158"/>
      <c r="I66" s="166"/>
      <c r="J66" s="158"/>
      <c r="K66" s="158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</row>
    <row r="67" spans="1:3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</row>
    <row r="68" spans="1:35" ht="16.5" thickBot="1">
      <c r="A68" s="234" t="s">
        <v>96</v>
      </c>
      <c r="B68" s="235"/>
      <c r="C68" s="235"/>
      <c r="D68" s="235"/>
      <c r="E68" s="235"/>
      <c r="F68" s="235"/>
      <c r="G68" s="235"/>
      <c r="H68" s="235"/>
      <c r="I68" s="235"/>
      <c r="J68" s="235"/>
      <c r="K68" s="235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</row>
    <row r="69" spans="1:35" ht="32.25" thickBot="1">
      <c r="A69" s="152" t="s">
        <v>2</v>
      </c>
      <c r="B69" s="153" t="s">
        <v>97</v>
      </c>
      <c r="C69" s="26" t="s">
        <v>38</v>
      </c>
      <c r="D69" s="27" t="s">
        <v>39</v>
      </c>
      <c r="E69" s="27" t="s">
        <v>40</v>
      </c>
      <c r="F69" s="27" t="s">
        <v>41</v>
      </c>
      <c r="G69" s="27" t="s">
        <v>98</v>
      </c>
      <c r="H69" s="27" t="s">
        <v>43</v>
      </c>
      <c r="I69" s="27" t="s">
        <v>44</v>
      </c>
      <c r="J69" s="28" t="s">
        <v>45</v>
      </c>
      <c r="K69" s="28" t="s">
        <v>276</v>
      </c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</row>
    <row r="70" spans="1:35" ht="28.5" customHeight="1">
      <c r="A70" s="236" t="s">
        <v>5</v>
      </c>
      <c r="B70" s="29" t="s">
        <v>99</v>
      </c>
      <c r="C70" s="158"/>
      <c r="D70" s="158"/>
      <c r="E70" s="158"/>
      <c r="F70" s="158"/>
      <c r="G70" s="158"/>
      <c r="H70" s="158"/>
      <c r="I70" s="158"/>
      <c r="J70" s="158"/>
      <c r="K70" s="158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</row>
    <row r="71" spans="1:35" ht="31.5">
      <c r="A71" s="237"/>
      <c r="B71" s="30" t="s">
        <v>100</v>
      </c>
      <c r="C71" s="158"/>
      <c r="D71" s="158"/>
      <c r="E71" s="158"/>
      <c r="F71" s="158"/>
      <c r="G71" s="158"/>
      <c r="H71" s="158"/>
      <c r="I71" s="158"/>
      <c r="J71" s="158"/>
      <c r="K71" s="158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</row>
    <row r="72" spans="1:35" ht="31.5">
      <c r="A72" s="237"/>
      <c r="B72" s="30" t="s">
        <v>101</v>
      </c>
      <c r="C72" s="158"/>
      <c r="D72" s="158"/>
      <c r="E72" s="158"/>
      <c r="F72" s="158"/>
      <c r="G72" s="158"/>
      <c r="H72" s="158"/>
      <c r="I72" s="158"/>
      <c r="J72" s="158"/>
      <c r="K72" s="158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</row>
    <row r="73" spans="1:35" ht="31.5">
      <c r="A73" s="237"/>
      <c r="B73" s="30" t="s">
        <v>102</v>
      </c>
      <c r="C73" s="158"/>
      <c r="D73" s="158"/>
      <c r="E73" s="158"/>
      <c r="F73" s="158"/>
      <c r="G73" s="158"/>
      <c r="H73" s="158"/>
      <c r="I73" s="158"/>
      <c r="J73" s="158"/>
      <c r="K73" s="158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</row>
    <row r="74" spans="1:35" ht="30" customHeight="1" thickBot="1">
      <c r="A74" s="238"/>
      <c r="B74" s="31" t="s">
        <v>93</v>
      </c>
      <c r="C74" s="158"/>
      <c r="D74" s="158"/>
      <c r="E74" s="158"/>
      <c r="F74" s="158"/>
      <c r="G74" s="158"/>
      <c r="H74" s="158"/>
      <c r="I74" s="158"/>
      <c r="J74" s="158"/>
      <c r="K74" s="158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</row>
    <row r="75" spans="1:35" ht="31.5" customHeight="1">
      <c r="A75" s="236" t="s">
        <v>6</v>
      </c>
      <c r="B75" s="32" t="s">
        <v>99</v>
      </c>
      <c r="C75" s="158"/>
      <c r="D75" s="158"/>
      <c r="E75" s="158"/>
      <c r="F75" s="158"/>
      <c r="G75" s="158"/>
      <c r="H75" s="158"/>
      <c r="I75" s="158"/>
      <c r="J75" s="158"/>
      <c r="K75" s="158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</row>
    <row r="76" spans="1:35" ht="31.5">
      <c r="A76" s="237"/>
      <c r="B76" s="30" t="s">
        <v>100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</row>
    <row r="77" spans="1:35" ht="31.5">
      <c r="A77" s="237"/>
      <c r="B77" s="30" t="s">
        <v>101</v>
      </c>
      <c r="C77" s="158"/>
      <c r="D77" s="158"/>
      <c r="E77" s="158"/>
      <c r="F77" s="158"/>
      <c r="G77" s="158"/>
      <c r="H77" s="158"/>
      <c r="I77" s="158"/>
      <c r="J77" s="158"/>
      <c r="K77" s="158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</row>
    <row r="78" spans="1:35" ht="31.5">
      <c r="A78" s="237"/>
      <c r="B78" s="30" t="s">
        <v>102</v>
      </c>
      <c r="C78" s="158"/>
      <c r="D78" s="158"/>
      <c r="E78" s="158"/>
      <c r="F78" s="158"/>
      <c r="G78" s="158"/>
      <c r="H78" s="158"/>
      <c r="I78" s="158"/>
      <c r="J78" s="158"/>
      <c r="K78" s="158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</row>
    <row r="79" spans="1:35" ht="33.75" customHeight="1" thickBot="1">
      <c r="A79" s="238"/>
      <c r="B79" s="31" t="s">
        <v>93</v>
      </c>
      <c r="C79" s="158"/>
      <c r="D79" s="158"/>
      <c r="E79" s="158"/>
      <c r="F79" s="158"/>
      <c r="G79" s="158"/>
      <c r="H79" s="158"/>
      <c r="I79" s="158"/>
      <c r="J79" s="158"/>
      <c r="K79" s="158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</row>
    <row r="80" spans="1:35" ht="16.5" thickBot="1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</row>
    <row r="81" spans="1:35" ht="24.95" customHeight="1">
      <c r="A81" s="239" t="s">
        <v>219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1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</row>
    <row r="82" spans="1:35" ht="24.95" customHeight="1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4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</row>
    <row r="83" spans="1:35" ht="24.95" customHeight="1" thickBot="1">
      <c r="A83" s="245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  <c r="N83" s="247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</row>
    <row r="84" spans="1:35" ht="24.9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</row>
    <row r="85" spans="1:35">
      <c r="A85" s="228" t="s">
        <v>103</v>
      </c>
      <c r="B85" s="229"/>
      <c r="C85" s="229"/>
      <c r="D85" s="229"/>
      <c r="E85" s="230"/>
      <c r="F85" s="145">
        <f>(E38+D38)-SUM(F38:K38)</f>
        <v>0</v>
      </c>
      <c r="G85" s="146"/>
      <c r="H85" s="231" t="s">
        <v>104</v>
      </c>
      <c r="I85" s="232"/>
      <c r="J85" s="232"/>
      <c r="K85" s="232"/>
      <c r="L85" s="233"/>
      <c r="M85" s="145">
        <f>(C52+C53)-SUM(C61:K61)</f>
        <v>0</v>
      </c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</row>
    <row r="86" spans="1:35">
      <c r="A86" s="228" t="s">
        <v>105</v>
      </c>
      <c r="B86" s="229"/>
      <c r="C86" s="229"/>
      <c r="D86" s="229"/>
      <c r="E86" s="230"/>
      <c r="F86" s="145">
        <f>(E39+D39)-SUM(F39:K39)</f>
        <v>0</v>
      </c>
      <c r="G86" s="146"/>
      <c r="H86" s="231" t="s">
        <v>106</v>
      </c>
      <c r="I86" s="232"/>
      <c r="J86" s="232"/>
      <c r="K86" s="232"/>
      <c r="L86" s="233"/>
      <c r="M86" s="145">
        <f>(C54+C55)-SUM(C64:K64)</f>
        <v>0</v>
      </c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</row>
    <row r="87" spans="1:35">
      <c r="A87" s="228" t="s">
        <v>107</v>
      </c>
      <c r="B87" s="229"/>
      <c r="C87" s="229"/>
      <c r="D87" s="229"/>
      <c r="E87" s="230"/>
      <c r="F87" s="145">
        <f>(E38+D38)-SUM(L38:T38)</f>
        <v>0</v>
      </c>
      <c r="G87" s="146"/>
      <c r="H87" s="231" t="s">
        <v>108</v>
      </c>
      <c r="I87" s="232"/>
      <c r="J87" s="232"/>
      <c r="K87" s="232"/>
      <c r="L87" s="233"/>
      <c r="M87" s="145">
        <f>(D52+D53)-SUM(C62:K62)</f>
        <v>0</v>
      </c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</row>
    <row r="88" spans="1:35">
      <c r="A88" s="228" t="s">
        <v>109</v>
      </c>
      <c r="B88" s="229"/>
      <c r="C88" s="229"/>
      <c r="D88" s="229"/>
      <c r="E88" s="230"/>
      <c r="F88" s="145">
        <f>(E39+D39)-SUM(L39:T39)</f>
        <v>0</v>
      </c>
      <c r="G88" s="146"/>
      <c r="H88" s="231" t="s">
        <v>110</v>
      </c>
      <c r="I88" s="232"/>
      <c r="J88" s="232"/>
      <c r="K88" s="232"/>
      <c r="L88" s="233"/>
      <c r="M88" s="145">
        <f>(D54+D55)-SUM(C65:K65)</f>
        <v>0</v>
      </c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</row>
    <row r="89" spans="1:35">
      <c r="A89" s="228" t="s">
        <v>111</v>
      </c>
      <c r="B89" s="229"/>
      <c r="C89" s="229"/>
      <c r="D89" s="229"/>
      <c r="E89" s="230"/>
      <c r="F89" s="145">
        <f>(E38+D38)-(B44+D44+F44+H44+J44+L44+N44+P44+R44+U44+W44+Y44)</f>
        <v>0</v>
      </c>
      <c r="G89" s="146"/>
      <c r="H89" s="231" t="s">
        <v>112</v>
      </c>
      <c r="I89" s="232"/>
      <c r="J89" s="232"/>
      <c r="K89" s="232"/>
      <c r="L89" s="233"/>
      <c r="M89" s="145">
        <f>(E52+E53)-SUM(C63:K63)</f>
        <v>0</v>
      </c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</row>
    <row r="90" spans="1:35">
      <c r="A90" s="228" t="s">
        <v>113</v>
      </c>
      <c r="B90" s="229"/>
      <c r="C90" s="229"/>
      <c r="D90" s="229"/>
      <c r="E90" s="230"/>
      <c r="F90" s="145">
        <f>(E39+D39)-(C44+E44+G44+I44+K44+M44+O44+Q44+S44+V44+X44+Z44)</f>
        <v>0</v>
      </c>
      <c r="G90" s="146"/>
      <c r="H90" s="231" t="s">
        <v>114</v>
      </c>
      <c r="I90" s="232"/>
      <c r="J90" s="232"/>
      <c r="K90" s="232"/>
      <c r="L90" s="233"/>
      <c r="M90" s="145">
        <f>(E54+E55)-SUM(C66:K66)</f>
        <v>0</v>
      </c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</row>
    <row r="91" spans="1:35">
      <c r="A91" s="228" t="s">
        <v>115</v>
      </c>
      <c r="B91" s="229"/>
      <c r="C91" s="229"/>
      <c r="D91" s="229"/>
      <c r="E91" s="230"/>
      <c r="F91" s="145">
        <f>SUM(C52:D53)-(B45+D45+F45+H45+J45+L45+N45+P45+R45+U45+W45+Y45)</f>
        <v>0</v>
      </c>
      <c r="G91" s="146"/>
      <c r="H91" s="231" t="s">
        <v>171</v>
      </c>
      <c r="I91" s="232"/>
      <c r="J91" s="232"/>
      <c r="K91" s="232"/>
      <c r="L91" s="233"/>
      <c r="M91" s="145" t="str">
        <f>IF(D38=(F38+H38+J38),"درست","غلط")</f>
        <v>درست</v>
      </c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</row>
    <row r="92" spans="1:35">
      <c r="A92" s="228" t="s">
        <v>116</v>
      </c>
      <c r="B92" s="229"/>
      <c r="C92" s="229"/>
      <c r="D92" s="229"/>
      <c r="E92" s="230"/>
      <c r="F92" s="145">
        <f>SUM(C54:D55)-(C45+E45+G45+I45+K45+M45+O45+Q45+S45+V45+X45+Z45)</f>
        <v>0</v>
      </c>
      <c r="G92" s="146"/>
      <c r="H92" s="231" t="s">
        <v>172</v>
      </c>
      <c r="I92" s="232"/>
      <c r="J92" s="232"/>
      <c r="K92" s="232"/>
      <c r="L92" s="233"/>
      <c r="M92" s="145" t="str">
        <f>IF(D39=(F39+H39+J39),"درست","غلط")</f>
        <v>درست</v>
      </c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</row>
    <row r="93" spans="1:35">
      <c r="A93" s="228" t="s">
        <v>117</v>
      </c>
      <c r="B93" s="229"/>
      <c r="C93" s="229"/>
      <c r="D93" s="229"/>
      <c r="E93" s="230"/>
      <c r="F93" s="145">
        <f>(E52+E53)-(B46+D46+F46+H46+J46+L46+N46+P46+R46+U46+W46+Y46)</f>
        <v>0</v>
      </c>
      <c r="G93" s="146"/>
      <c r="H93" s="231" t="s">
        <v>173</v>
      </c>
      <c r="I93" s="232"/>
      <c r="J93" s="232"/>
      <c r="K93" s="232"/>
      <c r="L93" s="233"/>
      <c r="M93" s="145" t="str">
        <f>IF(E38=(G38+I38+K38),"درست","غلط")</f>
        <v>درست</v>
      </c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</row>
    <row r="94" spans="1:35">
      <c r="A94" s="228" t="s">
        <v>118</v>
      </c>
      <c r="B94" s="229"/>
      <c r="C94" s="229"/>
      <c r="D94" s="229"/>
      <c r="E94" s="230"/>
      <c r="F94" s="145">
        <f>(E55+E54)-(C46+E46+G46+I46+K46+M46+O46+Q46+S46+V46+X46+Z46)</f>
        <v>0</v>
      </c>
      <c r="G94" s="146"/>
      <c r="H94" s="231" t="s">
        <v>174</v>
      </c>
      <c r="I94" s="232"/>
      <c r="J94" s="232"/>
      <c r="K94" s="232"/>
      <c r="L94" s="233"/>
      <c r="M94" s="145" t="str">
        <f>IF(E39=(G39+I39+K39),"درست","غلط")</f>
        <v>درست</v>
      </c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</row>
    <row r="95" spans="1:35">
      <c r="A95" s="228" t="s">
        <v>119</v>
      </c>
      <c r="B95" s="229"/>
      <c r="C95" s="229"/>
      <c r="D95" s="229"/>
      <c r="E95" s="230"/>
      <c r="F95" s="145">
        <f>SUM(F52:X53)-(B47+D47+F47+H47+J47+L47+N47+P47+R47+U47+W47+Y47)</f>
        <v>0</v>
      </c>
      <c r="G95" s="146"/>
      <c r="H95" s="231" t="s">
        <v>175</v>
      </c>
      <c r="I95" s="232"/>
      <c r="J95" s="232"/>
      <c r="K95" s="232"/>
      <c r="L95" s="233"/>
      <c r="M95" s="145">
        <f>(U38+V38+W38+X38+X39+W39+V39+U39)-((D38+E38+E39+D39)+((B38+C38+C39+B39)-N102))</f>
        <v>0</v>
      </c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</row>
    <row r="96" spans="1:35">
      <c r="A96" s="228" t="s">
        <v>120</v>
      </c>
      <c r="B96" s="229"/>
      <c r="C96" s="229"/>
      <c r="D96" s="229"/>
      <c r="E96" s="230"/>
      <c r="F96" s="145">
        <f>SUM(F54:X55)-(C47+E47+G47+I47+K47+M47+O47+Q47+S47+V47+X47+Z47)</f>
        <v>0</v>
      </c>
      <c r="G96" s="146"/>
      <c r="H96" s="231" t="s">
        <v>272</v>
      </c>
      <c r="I96" s="232"/>
      <c r="J96" s="232"/>
      <c r="K96" s="232"/>
      <c r="L96" s="233"/>
      <c r="M96" s="145">
        <f>(Y38+Z38+Y39+Z39)- (U38+V38+W38+X38+U39+V39+W39+X39)</f>
        <v>0</v>
      </c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</row>
    <row r="97" spans="1:35">
      <c r="A97" s="146"/>
      <c r="B97" s="146"/>
      <c r="C97" s="146"/>
      <c r="D97" s="146"/>
      <c r="E97" s="146"/>
      <c r="F97" s="146"/>
      <c r="G97" s="146"/>
      <c r="H97" s="231" t="s">
        <v>266</v>
      </c>
      <c r="I97" s="232"/>
      <c r="J97" s="232"/>
      <c r="K97" s="232"/>
      <c r="L97" s="233"/>
      <c r="M97" s="145">
        <f>(Y38+Z38+Y39+Z39)-((D38+E38+E39+D39)+((B38+C38+C39+B39)-N102))</f>
        <v>0</v>
      </c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</row>
    <row r="98" spans="1:3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</row>
    <row r="99" spans="1:3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</row>
    <row r="100" spans="1:3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</row>
    <row r="101" spans="1:3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</row>
    <row r="102" spans="1:35">
      <c r="A102" s="248" t="s">
        <v>121</v>
      </c>
      <c r="B102" s="248"/>
      <c r="C102" s="248"/>
      <c r="D102" s="248"/>
      <c r="E102" s="248"/>
      <c r="F102" s="248"/>
      <c r="G102" s="140">
        <f>H32+I32</f>
        <v>0</v>
      </c>
      <c r="H102" s="249" t="s">
        <v>122</v>
      </c>
      <c r="I102" s="250"/>
      <c r="J102" s="250"/>
      <c r="K102" s="250"/>
      <c r="L102" s="250"/>
      <c r="M102" s="251"/>
      <c r="N102" s="33">
        <f>SUM(B38:E39)-SUM(U38:X39)</f>
        <v>0</v>
      </c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</row>
    <row r="103" spans="1:35">
      <c r="A103" s="252" t="s">
        <v>123</v>
      </c>
      <c r="B103" s="252"/>
      <c r="C103" s="252"/>
      <c r="D103" s="252"/>
      <c r="E103" s="252"/>
      <c r="F103" s="252"/>
      <c r="G103" s="132">
        <f>B4+B5</f>
        <v>0</v>
      </c>
      <c r="H103" s="249" t="s">
        <v>124</v>
      </c>
      <c r="I103" s="250"/>
      <c r="J103" s="250"/>
      <c r="K103" s="250"/>
      <c r="L103" s="250"/>
      <c r="M103" s="251"/>
      <c r="N103" s="34" t="e">
        <f>(SUM(B38:E39)-SUM(U38:X39))*100/SUM(U38:X39)</f>
        <v>#DIV/0!</v>
      </c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</row>
    <row r="104" spans="1:35">
      <c r="A104" s="252" t="s">
        <v>125</v>
      </c>
      <c r="B104" s="252"/>
      <c r="C104" s="252"/>
      <c r="D104" s="252"/>
      <c r="E104" s="252"/>
      <c r="F104" s="252"/>
      <c r="G104" s="131" t="e">
        <f>G102/G103</f>
        <v>#DIV/0!</v>
      </c>
      <c r="H104" s="253" t="s">
        <v>126</v>
      </c>
      <c r="I104" s="253"/>
      <c r="J104" s="253"/>
      <c r="K104" s="253"/>
      <c r="L104" s="253"/>
      <c r="M104" s="253"/>
      <c r="N104" s="34" t="e">
        <f>SUM(B38:C39)/SUM(B38:E39)%</f>
        <v>#DIV/0!</v>
      </c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</row>
    <row r="105" spans="1:35">
      <c r="A105" s="252" t="s">
        <v>127</v>
      </c>
      <c r="B105" s="252"/>
      <c r="C105" s="252"/>
      <c r="D105" s="252"/>
      <c r="E105" s="252"/>
      <c r="F105" s="252"/>
      <c r="G105" s="131" t="e">
        <f>(I11+H11+H10+I10)*100/G102</f>
        <v>#DIV/0!</v>
      </c>
      <c r="H105" s="249" t="s">
        <v>128</v>
      </c>
      <c r="I105" s="250"/>
      <c r="J105" s="250"/>
      <c r="K105" s="250"/>
      <c r="L105" s="250"/>
      <c r="M105" s="251"/>
      <c r="N105" s="35" t="e">
        <f>SUM(H38:I39)/SUM(F38:I39)%</f>
        <v>#DIV/0!</v>
      </c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</row>
    <row r="106" spans="1:35">
      <c r="A106" s="252" t="s">
        <v>129</v>
      </c>
      <c r="B106" s="252"/>
      <c r="C106" s="252"/>
      <c r="D106" s="252"/>
      <c r="E106" s="252"/>
      <c r="F106" s="252"/>
      <c r="G106" s="131" t="e">
        <f>(SUM(H10:J12))*100/G102</f>
        <v>#DIV/0!</v>
      </c>
      <c r="H106" s="253" t="s">
        <v>130</v>
      </c>
      <c r="I106" s="253"/>
      <c r="J106" s="253"/>
      <c r="K106" s="253"/>
      <c r="L106" s="253"/>
      <c r="M106" s="253"/>
      <c r="N106" s="35" t="e">
        <f>SUM(F38:G39)/SUM(F38:I39)%</f>
        <v>#DIV/0!</v>
      </c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</row>
    <row r="107" spans="1:35">
      <c r="A107" s="252" t="s">
        <v>131</v>
      </c>
      <c r="B107" s="252"/>
      <c r="C107" s="252"/>
      <c r="D107" s="252"/>
      <c r="E107" s="252"/>
      <c r="F107" s="252"/>
      <c r="G107" s="131" t="e">
        <f>(H10+I10+H11+I11+H12+I12+H13+I13+H14+I14+H15+I15)*100/G102</f>
        <v>#DIV/0!</v>
      </c>
      <c r="H107" s="253" t="s">
        <v>132</v>
      </c>
      <c r="I107" s="253"/>
      <c r="J107" s="253"/>
      <c r="K107" s="253"/>
      <c r="L107" s="253"/>
      <c r="M107" s="253"/>
      <c r="N107" s="34" t="e">
        <f>SUM(F38:I39)/SUM(D38:E39)%</f>
        <v>#DIV/0!</v>
      </c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</row>
    <row r="108" spans="1:35">
      <c r="A108" s="252" t="s">
        <v>133</v>
      </c>
      <c r="B108" s="252"/>
      <c r="C108" s="252"/>
      <c r="D108" s="252"/>
      <c r="E108" s="252"/>
      <c r="F108" s="252"/>
      <c r="G108" s="131" t="e">
        <f>(H16+H17+H18+H19+H20+H21+H22+H23+H24+H25+H26+I26+I25+I24+I23+I22+I21+I20+I19+I18+I17+I16)*100/G102</f>
        <v>#DIV/0!</v>
      </c>
      <c r="H108" s="253" t="s">
        <v>134</v>
      </c>
      <c r="I108" s="253"/>
      <c r="J108" s="253"/>
      <c r="K108" s="253"/>
      <c r="L108" s="253"/>
      <c r="M108" s="253"/>
      <c r="N108" s="34" t="e">
        <f>SUM(U38:U39)*100/SUM(U38:X39)</f>
        <v>#DIV/0!</v>
      </c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</row>
    <row r="109" spans="1:35">
      <c r="A109" s="252" t="s">
        <v>135</v>
      </c>
      <c r="B109" s="252"/>
      <c r="C109" s="252"/>
      <c r="D109" s="252"/>
      <c r="E109" s="252"/>
      <c r="F109" s="252"/>
      <c r="G109" s="131" t="e">
        <f>SUM(H27:I31)*100/G102</f>
        <v>#DIV/0!</v>
      </c>
      <c r="H109" s="253" t="s">
        <v>136</v>
      </c>
      <c r="I109" s="253"/>
      <c r="J109" s="253"/>
      <c r="K109" s="253"/>
      <c r="L109" s="253"/>
      <c r="M109" s="253"/>
      <c r="N109" s="34" t="e">
        <f>SUM(X38:X39)*100/SUM(U38:X39)</f>
        <v>#DIV/0!</v>
      </c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</row>
    <row r="110" spans="1:35" ht="16.5" thickBot="1">
      <c r="A110" s="252" t="s">
        <v>137</v>
      </c>
      <c r="B110" s="252"/>
      <c r="C110" s="252"/>
      <c r="D110" s="252"/>
      <c r="E110" s="252"/>
      <c r="F110" s="252"/>
      <c r="G110" s="131" t="e">
        <f>(G109+G107)*100/G108</f>
        <v>#DIV/0!</v>
      </c>
      <c r="H110" s="258" t="s">
        <v>138</v>
      </c>
      <c r="I110" s="258"/>
      <c r="J110" s="258"/>
      <c r="K110" s="258"/>
      <c r="L110" s="258"/>
      <c r="M110" s="258"/>
      <c r="N110" s="36" t="e">
        <f>(C4+C5)*100/(B4+B5)</f>
        <v>#DIV/0!</v>
      </c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</row>
    <row r="111" spans="1:35">
      <c r="A111" s="252" t="s">
        <v>139</v>
      </c>
      <c r="B111" s="252"/>
      <c r="C111" s="252"/>
      <c r="D111" s="252"/>
      <c r="E111" s="252"/>
      <c r="F111" s="252"/>
      <c r="G111" s="131" t="e">
        <f t="shared" ref="G111:G120" si="6">J15*100/I15</f>
        <v>#DIV/0!</v>
      </c>
      <c r="H111" s="254" t="s">
        <v>140</v>
      </c>
      <c r="I111" s="255"/>
      <c r="J111" s="255"/>
      <c r="K111" s="255"/>
      <c r="L111" s="255"/>
      <c r="M111" s="255"/>
      <c r="N111" s="279" t="s">
        <v>204</v>
      </c>
      <c r="O111" s="172" t="s">
        <v>11</v>
      </c>
      <c r="P111" s="172" t="s">
        <v>12</v>
      </c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</row>
    <row r="112" spans="1:35">
      <c r="A112" s="252" t="s">
        <v>267</v>
      </c>
      <c r="B112" s="252"/>
      <c r="C112" s="252"/>
      <c r="D112" s="252"/>
      <c r="E112" s="252"/>
      <c r="F112" s="252"/>
      <c r="G112" s="131" t="e">
        <f t="shared" si="6"/>
        <v>#DIV/0!</v>
      </c>
      <c r="H112" s="256"/>
      <c r="I112" s="257"/>
      <c r="J112" s="257"/>
      <c r="K112" s="257"/>
      <c r="L112" s="257"/>
      <c r="M112" s="257"/>
      <c r="N112" s="280"/>
      <c r="O112" s="173"/>
      <c r="P112" s="173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</row>
    <row r="113" spans="1:35">
      <c r="A113" s="252" t="s">
        <v>268</v>
      </c>
      <c r="B113" s="252"/>
      <c r="C113" s="252"/>
      <c r="D113" s="252"/>
      <c r="E113" s="252"/>
      <c r="F113" s="252"/>
      <c r="G113" s="131" t="e">
        <f t="shared" si="6"/>
        <v>#DIV/0!</v>
      </c>
      <c r="H113" s="259" t="s">
        <v>141</v>
      </c>
      <c r="I113" s="259"/>
      <c r="J113" s="259"/>
      <c r="K113" s="259"/>
      <c r="L113" s="259"/>
      <c r="M113" s="259"/>
      <c r="N113" s="133" t="e">
        <f>SUM(Y56:Y57)/SUM(H32:I32)*1000</f>
        <v>#DIV/0!</v>
      </c>
      <c r="O113" s="131" t="e">
        <f>(Y56/H32)*1000</f>
        <v>#DIV/0!</v>
      </c>
      <c r="P113" s="131" t="e">
        <f>Y57/I32*1000</f>
        <v>#DIV/0!</v>
      </c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</row>
    <row r="114" spans="1:35">
      <c r="A114" s="252" t="s">
        <v>142</v>
      </c>
      <c r="B114" s="252"/>
      <c r="C114" s="252"/>
      <c r="D114" s="252"/>
      <c r="E114" s="252"/>
      <c r="F114" s="252"/>
      <c r="G114" s="131" t="e">
        <f t="shared" si="6"/>
        <v>#DIV/0!</v>
      </c>
      <c r="H114" s="252" t="s">
        <v>143</v>
      </c>
      <c r="I114" s="252"/>
      <c r="J114" s="252"/>
      <c r="K114" s="252"/>
      <c r="L114" s="252"/>
      <c r="M114" s="252"/>
      <c r="N114" s="134" t="e">
        <f>(C56+C57)*1000/SUM(D38:E39)</f>
        <v>#DIV/0!</v>
      </c>
      <c r="O114" s="131" t="e">
        <f>C56/SUM(D38:D39)*1000</f>
        <v>#DIV/0!</v>
      </c>
      <c r="P114" s="131" t="e">
        <f>C57/SUM(E38:E39)*1000</f>
        <v>#DIV/0!</v>
      </c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</row>
    <row r="115" spans="1:35">
      <c r="A115" s="252" t="s">
        <v>144</v>
      </c>
      <c r="B115" s="252"/>
      <c r="C115" s="252"/>
      <c r="D115" s="252"/>
      <c r="E115" s="252"/>
      <c r="F115" s="252"/>
      <c r="G115" s="131" t="e">
        <f t="shared" si="6"/>
        <v>#DIV/0!</v>
      </c>
      <c r="H115" s="252" t="s">
        <v>145</v>
      </c>
      <c r="I115" s="252"/>
      <c r="J115" s="252"/>
      <c r="K115" s="252"/>
      <c r="L115" s="252"/>
      <c r="M115" s="252"/>
      <c r="N115" s="134" t="e">
        <f>SUM(C56:D57)*1000/SUM(D38:E39)</f>
        <v>#DIV/0!</v>
      </c>
      <c r="O115" s="131" t="e">
        <f>SUM(C56:D56)/SUM(D38:D39)*1000</f>
        <v>#DIV/0!</v>
      </c>
      <c r="P115" s="131" t="e">
        <f>SUM(C57:D57)/SUM(E38:E39)*1000</f>
        <v>#DIV/0!</v>
      </c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</row>
    <row r="116" spans="1:35">
      <c r="A116" s="252" t="s">
        <v>146</v>
      </c>
      <c r="B116" s="252"/>
      <c r="C116" s="252"/>
      <c r="D116" s="252"/>
      <c r="E116" s="252"/>
      <c r="F116" s="252"/>
      <c r="G116" s="131" t="e">
        <f t="shared" si="6"/>
        <v>#DIV/0!</v>
      </c>
      <c r="H116" s="252" t="s">
        <v>147</v>
      </c>
      <c r="I116" s="252"/>
      <c r="J116" s="252"/>
      <c r="K116" s="252"/>
      <c r="L116" s="252"/>
      <c r="M116" s="252"/>
      <c r="N116" s="134" t="e">
        <f>SUM(C56:E57)*1000/SUM(D38:E39)</f>
        <v>#DIV/0!</v>
      </c>
      <c r="O116" s="131" t="e">
        <f>SUM(C56:E56)/SUM(D38:D39)*1000</f>
        <v>#DIV/0!</v>
      </c>
      <c r="P116" s="131" t="e">
        <f>SUM(C57:E57)/SUM(E38:E39)*1000</f>
        <v>#DIV/0!</v>
      </c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</row>
    <row r="117" spans="1:35">
      <c r="A117" s="252" t="s">
        <v>148</v>
      </c>
      <c r="B117" s="252"/>
      <c r="C117" s="252"/>
      <c r="D117" s="252"/>
      <c r="E117" s="252"/>
      <c r="F117" s="252"/>
      <c r="G117" s="131" t="e">
        <f t="shared" si="6"/>
        <v>#DIV/0!</v>
      </c>
      <c r="H117" s="252" t="s">
        <v>149</v>
      </c>
      <c r="I117" s="252"/>
      <c r="J117" s="252"/>
      <c r="K117" s="252"/>
      <c r="L117" s="252"/>
      <c r="M117" s="252"/>
      <c r="N117" s="134" t="e">
        <f>SUM(C56:E57)*1000/SUM(H10:I12)</f>
        <v>#DIV/0!</v>
      </c>
      <c r="O117" s="131" t="e">
        <f>SUM(C56:E56)/SUM(H10:H12)*1000</f>
        <v>#DIV/0!</v>
      </c>
      <c r="P117" s="131" t="e">
        <f>SUM(C57:E57)/SUM(I10:I12)*1000</f>
        <v>#DIV/0!</v>
      </c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</row>
    <row r="118" spans="1:35" ht="16.5" thickBot="1">
      <c r="A118" s="252" t="s">
        <v>150</v>
      </c>
      <c r="B118" s="252"/>
      <c r="C118" s="252"/>
      <c r="D118" s="252"/>
      <c r="E118" s="252"/>
      <c r="F118" s="252"/>
      <c r="G118" s="131" t="e">
        <f t="shared" si="6"/>
        <v>#DIV/0!</v>
      </c>
      <c r="H118" s="262" t="s">
        <v>151</v>
      </c>
      <c r="I118" s="262"/>
      <c r="J118" s="262"/>
      <c r="K118" s="262"/>
      <c r="L118" s="262"/>
      <c r="M118" s="262"/>
      <c r="N118" s="37" t="e">
        <f>SUM(C70:K79)*100000/SUM(D38:E39)</f>
        <v>#DIV/0!</v>
      </c>
      <c r="O118" s="50"/>
      <c r="P118" s="50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</row>
    <row r="119" spans="1:35">
      <c r="A119" s="252" t="s">
        <v>152</v>
      </c>
      <c r="B119" s="252"/>
      <c r="C119" s="252"/>
      <c r="D119" s="252"/>
      <c r="E119" s="252"/>
      <c r="F119" s="252"/>
      <c r="G119" s="131" t="e">
        <f t="shared" si="6"/>
        <v>#DIV/0!</v>
      </c>
      <c r="H119" s="260" t="s">
        <v>153</v>
      </c>
      <c r="I119" s="260"/>
      <c r="J119" s="260"/>
      <c r="K119" s="260"/>
      <c r="L119" s="260"/>
      <c r="M119" s="260"/>
      <c r="N119" s="260"/>
      <c r="O119" s="260"/>
      <c r="P119" s="260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</row>
    <row r="120" spans="1:35">
      <c r="A120" s="252" t="s">
        <v>285</v>
      </c>
      <c r="B120" s="252"/>
      <c r="C120" s="252"/>
      <c r="D120" s="252"/>
      <c r="E120" s="252"/>
      <c r="F120" s="252"/>
      <c r="G120" s="131" t="e">
        <f t="shared" si="6"/>
        <v>#DIV/0!</v>
      </c>
      <c r="H120" s="261"/>
      <c r="I120" s="261"/>
      <c r="J120" s="261"/>
      <c r="K120" s="261"/>
      <c r="L120" s="261"/>
      <c r="M120" s="261"/>
      <c r="N120" s="261"/>
      <c r="O120" s="261"/>
      <c r="P120" s="261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</row>
    <row r="121" spans="1:35">
      <c r="A121" s="252" t="s">
        <v>278</v>
      </c>
      <c r="B121" s="252"/>
      <c r="C121" s="252"/>
      <c r="D121" s="252"/>
      <c r="E121" s="252"/>
      <c r="F121" s="252"/>
      <c r="G121" s="131" t="e">
        <f>SUM(J15:J24)*100/SUM(I15:I24)</f>
        <v>#DIV/0!</v>
      </c>
      <c r="H121" s="259" t="s">
        <v>85</v>
      </c>
      <c r="I121" s="259"/>
      <c r="J121" s="259"/>
      <c r="K121" s="259"/>
      <c r="L121" s="259"/>
      <c r="M121" s="259"/>
      <c r="N121" s="133" t="e">
        <f>SUM(C$61:C$66)*1000/SUM($H$10:$I$12)</f>
        <v>#DIV/0!</v>
      </c>
      <c r="O121" s="51"/>
      <c r="P121" s="51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</row>
    <row r="122" spans="1:35">
      <c r="A122" s="252" t="s">
        <v>277</v>
      </c>
      <c r="B122" s="252"/>
      <c r="C122" s="252"/>
      <c r="D122" s="252"/>
      <c r="E122" s="252"/>
      <c r="F122" s="252"/>
      <c r="G122" s="131" t="e">
        <f>SUM(J16:J24)*100/SUM(I16:I24)</f>
        <v>#DIV/0!</v>
      </c>
      <c r="H122" s="252" t="s">
        <v>86</v>
      </c>
      <c r="I122" s="252"/>
      <c r="J122" s="252"/>
      <c r="K122" s="252"/>
      <c r="L122" s="252"/>
      <c r="M122" s="252"/>
      <c r="N122" s="133" t="e">
        <f>SUM(D$61:D$66)*1000/SUM($H$10:$I$12)</f>
        <v>#DIV/0!</v>
      </c>
      <c r="O122" s="48"/>
      <c r="P122" s="48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</row>
    <row r="123" spans="1:35">
      <c r="A123" s="252" t="s">
        <v>154</v>
      </c>
      <c r="B123" s="252"/>
      <c r="C123" s="252"/>
      <c r="D123" s="252"/>
      <c r="E123" s="252"/>
      <c r="F123" s="252"/>
      <c r="G123" s="131" t="e">
        <f>SUM(D38:E39)/SUM(H32:I32)*1000</f>
        <v>#DIV/0!</v>
      </c>
      <c r="H123" s="252" t="s">
        <v>155</v>
      </c>
      <c r="I123" s="252"/>
      <c r="J123" s="252"/>
      <c r="K123" s="252"/>
      <c r="L123" s="252"/>
      <c r="M123" s="252"/>
      <c r="N123" s="133" t="e">
        <f>SUM(E$61:E$66)*1000/SUM($H$10:$I$12)</f>
        <v>#DIV/0!</v>
      </c>
      <c r="O123" s="48"/>
      <c r="P123" s="48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</row>
    <row r="124" spans="1:35">
      <c r="A124" s="266" t="s">
        <v>156</v>
      </c>
      <c r="B124" s="266"/>
      <c r="C124" s="266"/>
      <c r="D124" s="266"/>
      <c r="E124" s="266"/>
      <c r="F124" s="266"/>
      <c r="G124" s="147" t="e">
        <f>(D38+E38+E39+D39)*1000/SUM(I15:I24)</f>
        <v>#DIV/0!</v>
      </c>
      <c r="H124" s="252" t="s">
        <v>157</v>
      </c>
      <c r="I124" s="252"/>
      <c r="J124" s="252"/>
      <c r="K124" s="252"/>
      <c r="L124" s="252"/>
      <c r="M124" s="252"/>
      <c r="N124" s="133" t="e">
        <f>SUM(F$61:F$66)*1000/SUM($H$10:$I$12)</f>
        <v>#DIV/0!</v>
      </c>
      <c r="O124" s="48"/>
      <c r="P124" s="48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</row>
    <row r="125" spans="1:35">
      <c r="A125" s="252" t="s">
        <v>158</v>
      </c>
      <c r="B125" s="252"/>
      <c r="C125" s="252"/>
      <c r="D125" s="252"/>
      <c r="E125" s="252"/>
      <c r="F125" s="252"/>
      <c r="G125" s="131" t="e">
        <f>(L38+L39)*1000/I15</f>
        <v>#DIV/0!</v>
      </c>
      <c r="H125" s="252" t="s">
        <v>89</v>
      </c>
      <c r="I125" s="252"/>
      <c r="J125" s="252"/>
      <c r="K125" s="252"/>
      <c r="L125" s="252"/>
      <c r="M125" s="252"/>
      <c r="N125" s="133" t="e">
        <f>SUM(G$61:G$66)*1000/SUM($H$10:$I$12)</f>
        <v>#DIV/0!</v>
      </c>
      <c r="O125" s="48"/>
      <c r="P125" s="48"/>
      <c r="Q125" s="57"/>
      <c r="R125" s="57"/>
      <c r="S125" s="57"/>
      <c r="T125" s="57"/>
      <c r="U125" s="57"/>
      <c r="V125" s="55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</row>
    <row r="126" spans="1:35">
      <c r="A126" s="252" t="s">
        <v>159</v>
      </c>
      <c r="B126" s="252"/>
      <c r="C126" s="252"/>
      <c r="D126" s="252"/>
      <c r="E126" s="252"/>
      <c r="F126" s="252"/>
      <c r="G126" s="131" t="e">
        <f>(M38+M39)*1000/(I17+I16)</f>
        <v>#DIV/0!</v>
      </c>
      <c r="H126" s="252" t="s">
        <v>90</v>
      </c>
      <c r="I126" s="252"/>
      <c r="J126" s="252"/>
      <c r="K126" s="252"/>
      <c r="L126" s="252"/>
      <c r="M126" s="252"/>
      <c r="N126" s="133" t="e">
        <f>SUM(H$61:H$66)*1000/SUM($H$10:$I$12)</f>
        <v>#DIV/0!</v>
      </c>
      <c r="O126" s="48"/>
      <c r="P126" s="48"/>
      <c r="Q126" s="57"/>
      <c r="R126" s="57"/>
      <c r="S126" s="57"/>
      <c r="T126" s="57"/>
      <c r="U126" s="57"/>
      <c r="V126" s="55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</row>
    <row r="127" spans="1:35">
      <c r="A127" s="252" t="s">
        <v>160</v>
      </c>
      <c r="B127" s="252"/>
      <c r="C127" s="252"/>
      <c r="D127" s="252"/>
      <c r="E127" s="252"/>
      <c r="F127" s="252"/>
      <c r="G127" s="131" t="e">
        <f>(N38+N39)*1000/I18</f>
        <v>#DIV/0!</v>
      </c>
      <c r="H127" s="252" t="s">
        <v>91</v>
      </c>
      <c r="I127" s="252"/>
      <c r="J127" s="252"/>
      <c r="K127" s="252"/>
      <c r="L127" s="252"/>
      <c r="M127" s="252"/>
      <c r="N127" s="133" t="e">
        <f>SUM(I$61:I$66)*1000/SUM($H$10:$I$12)</f>
        <v>#DIV/0!</v>
      </c>
      <c r="O127" s="48"/>
      <c r="P127" s="48"/>
      <c r="Q127" s="57"/>
      <c r="R127" s="57"/>
      <c r="S127" s="57"/>
      <c r="T127" s="57"/>
      <c r="U127" s="57"/>
      <c r="V127" s="55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</row>
    <row r="128" spans="1:35">
      <c r="A128" s="252" t="s">
        <v>161</v>
      </c>
      <c r="B128" s="252"/>
      <c r="C128" s="252"/>
      <c r="D128" s="252"/>
      <c r="E128" s="252"/>
      <c r="F128" s="252"/>
      <c r="G128" s="131" t="e">
        <f>(O38+O39)*1000/I19</f>
        <v>#DIV/0!</v>
      </c>
      <c r="H128" s="252" t="s">
        <v>162</v>
      </c>
      <c r="I128" s="252"/>
      <c r="J128" s="252"/>
      <c r="K128" s="252"/>
      <c r="L128" s="252"/>
      <c r="M128" s="252"/>
      <c r="N128" s="133" t="e">
        <f>SUM(J$61:J$66)*1000/SUM($H$10:$I$12)</f>
        <v>#DIV/0!</v>
      </c>
      <c r="O128" s="48"/>
      <c r="P128" s="48"/>
      <c r="Q128" s="57"/>
      <c r="R128" s="57"/>
      <c r="S128" s="57"/>
      <c r="T128" s="57"/>
      <c r="U128" s="57"/>
      <c r="V128" s="55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</row>
    <row r="129" spans="1:35">
      <c r="A129" s="252" t="s">
        <v>163</v>
      </c>
      <c r="B129" s="252"/>
      <c r="C129" s="252"/>
      <c r="D129" s="252"/>
      <c r="E129" s="252"/>
      <c r="F129" s="252"/>
      <c r="G129" s="131" t="e">
        <f>(P38+P39)*1000/I20</f>
        <v>#DIV/0!</v>
      </c>
      <c r="H129" s="252" t="s">
        <v>93</v>
      </c>
      <c r="I129" s="252"/>
      <c r="J129" s="252"/>
      <c r="K129" s="252"/>
      <c r="L129" s="252"/>
      <c r="M129" s="252"/>
      <c r="N129" s="133" t="e">
        <f>SUM(K$61:K$66)*1000/SUM($H$10:$I$12)</f>
        <v>#DIV/0!</v>
      </c>
      <c r="O129" s="48"/>
      <c r="P129" s="48"/>
      <c r="Q129" s="57"/>
      <c r="R129" s="57"/>
      <c r="S129" s="57"/>
      <c r="T129" s="57"/>
      <c r="U129" s="57"/>
      <c r="V129" s="55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</row>
    <row r="130" spans="1:35">
      <c r="A130" s="252" t="s">
        <v>164</v>
      </c>
      <c r="B130" s="252"/>
      <c r="C130" s="252"/>
      <c r="D130" s="252"/>
      <c r="E130" s="252"/>
      <c r="F130" s="252"/>
      <c r="G130" s="131" t="e">
        <f>(Q38+Q39)*1000/I21</f>
        <v>#DIV/0!</v>
      </c>
      <c r="H130" s="263" t="s">
        <v>176</v>
      </c>
      <c r="I130" s="264"/>
      <c r="J130" s="264"/>
      <c r="K130" s="264"/>
      <c r="L130" s="264"/>
      <c r="M130" s="264"/>
      <c r="N130" s="264"/>
      <c r="O130" s="264"/>
      <c r="P130" s="265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</row>
    <row r="131" spans="1:35">
      <c r="A131" s="252" t="s">
        <v>165</v>
      </c>
      <c r="B131" s="252"/>
      <c r="C131" s="252"/>
      <c r="D131" s="252"/>
      <c r="E131" s="252"/>
      <c r="F131" s="252"/>
      <c r="G131" s="131" t="e">
        <f>(R38+R39)*1000/I22</f>
        <v>#DIV/0!</v>
      </c>
      <c r="H131" s="268" t="s">
        <v>85</v>
      </c>
      <c r="I131" s="268"/>
      <c r="J131" s="268"/>
      <c r="K131" s="268"/>
      <c r="L131" s="268"/>
      <c r="M131" s="268"/>
      <c r="N131" s="1" t="e">
        <f>SUM(C61:C66)/SUM(D38:E39)*1000</f>
        <v>#DIV/0!</v>
      </c>
      <c r="O131" s="48"/>
      <c r="P131" s="48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</row>
    <row r="132" spans="1:35">
      <c r="A132" s="252" t="s">
        <v>166</v>
      </c>
      <c r="B132" s="252"/>
      <c r="C132" s="252"/>
      <c r="D132" s="252"/>
      <c r="E132" s="252"/>
      <c r="F132" s="252"/>
      <c r="G132" s="131" t="e">
        <f>(S38+S39)*1000/I23</f>
        <v>#DIV/0!</v>
      </c>
      <c r="H132" s="267" t="s">
        <v>86</v>
      </c>
      <c r="I132" s="267"/>
      <c r="J132" s="267"/>
      <c r="K132" s="267"/>
      <c r="L132" s="267"/>
      <c r="M132" s="267"/>
      <c r="N132" s="2" t="e">
        <f>SUM(D61:D66)/SUM(D38:E39)*1000</f>
        <v>#DIV/0!</v>
      </c>
      <c r="O132" s="48"/>
      <c r="P132" s="48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</row>
    <row r="133" spans="1:35">
      <c r="A133" s="266" t="s">
        <v>279</v>
      </c>
      <c r="B133" s="266"/>
      <c r="C133" s="266"/>
      <c r="D133" s="266"/>
      <c r="E133" s="266"/>
      <c r="F133" s="266"/>
      <c r="G133" s="147" t="e">
        <f>(T38+T39)*1000/I24</f>
        <v>#DIV/0!</v>
      </c>
      <c r="H133" s="267" t="s">
        <v>155</v>
      </c>
      <c r="I133" s="267"/>
      <c r="J133" s="267"/>
      <c r="K133" s="267"/>
      <c r="L133" s="267"/>
      <c r="M133" s="267"/>
      <c r="N133" s="2" t="e">
        <f>SUM(E61:E66)/SUM(D38:E39)*1000</f>
        <v>#DIV/0!</v>
      </c>
      <c r="O133" s="48"/>
      <c r="P133" s="48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</row>
    <row r="134" spans="1:35">
      <c r="A134" s="266" t="s">
        <v>167</v>
      </c>
      <c r="B134" s="266"/>
      <c r="C134" s="266"/>
      <c r="D134" s="266"/>
      <c r="E134" s="266"/>
      <c r="F134" s="266"/>
      <c r="G134" s="147" t="e">
        <f>SUM(G125:G133)*5/1000</f>
        <v>#DIV/0!</v>
      </c>
      <c r="H134" s="267" t="s">
        <v>157</v>
      </c>
      <c r="I134" s="267"/>
      <c r="J134" s="267"/>
      <c r="K134" s="267"/>
      <c r="L134" s="267"/>
      <c r="M134" s="267"/>
      <c r="N134" s="2" t="e">
        <f>SUM(F61:F66)/SUM(D38:E39)*1000</f>
        <v>#DIV/0!</v>
      </c>
      <c r="O134" s="48"/>
      <c r="P134" s="48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</row>
    <row r="135" spans="1:35">
      <c r="A135" s="252" t="s">
        <v>168</v>
      </c>
      <c r="B135" s="252"/>
      <c r="C135" s="252"/>
      <c r="D135" s="252"/>
      <c r="E135" s="252"/>
      <c r="F135" s="252"/>
      <c r="G135" s="131" t="e">
        <f>(D38+D39)/(E38+E39)</f>
        <v>#DIV/0!</v>
      </c>
      <c r="H135" s="267" t="s">
        <v>89</v>
      </c>
      <c r="I135" s="267"/>
      <c r="J135" s="267"/>
      <c r="K135" s="267"/>
      <c r="L135" s="267"/>
      <c r="M135" s="267"/>
      <c r="N135" s="2" t="e">
        <f>SUM(G61:G66)/SUM(D38:E39)*1000</f>
        <v>#DIV/0!</v>
      </c>
      <c r="O135" s="48"/>
      <c r="P135" s="48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</row>
    <row r="136" spans="1:35">
      <c r="A136" s="252" t="s">
        <v>169</v>
      </c>
      <c r="B136" s="252"/>
      <c r="C136" s="252"/>
      <c r="D136" s="252"/>
      <c r="E136" s="252"/>
      <c r="F136" s="252"/>
      <c r="G136" s="131" t="e">
        <f>G134*(E38+E39)/SUM(D38:E39)</f>
        <v>#DIV/0!</v>
      </c>
      <c r="H136" s="267" t="s">
        <v>90</v>
      </c>
      <c r="I136" s="267"/>
      <c r="J136" s="267"/>
      <c r="K136" s="267"/>
      <c r="L136" s="267"/>
      <c r="M136" s="267"/>
      <c r="N136" s="2" t="e">
        <f>SUM(H61:H66)/SUM(D38:E39)*1000</f>
        <v>#DIV/0!</v>
      </c>
      <c r="O136" s="48"/>
      <c r="P136" s="48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</row>
    <row r="137" spans="1:35">
      <c r="A137" s="252" t="s">
        <v>170</v>
      </c>
      <c r="B137" s="252"/>
      <c r="C137" s="252"/>
      <c r="D137" s="252"/>
      <c r="E137" s="252"/>
      <c r="F137" s="252"/>
      <c r="G137" s="131" t="e">
        <f>(G123-N113)/10</f>
        <v>#DIV/0!</v>
      </c>
      <c r="H137" s="267" t="s">
        <v>91</v>
      </c>
      <c r="I137" s="267"/>
      <c r="J137" s="267"/>
      <c r="K137" s="267"/>
      <c r="L137" s="267"/>
      <c r="M137" s="267"/>
      <c r="N137" s="2" t="e">
        <f>SUM(I61:I66)/SUM(D38:E39)*1000</f>
        <v>#DIV/0!</v>
      </c>
      <c r="O137" s="48"/>
      <c r="P137" s="48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</row>
    <row r="138" spans="1:35">
      <c r="A138" s="252" t="s">
        <v>274</v>
      </c>
      <c r="B138" s="252"/>
      <c r="C138" s="252"/>
      <c r="D138" s="252"/>
      <c r="E138" s="252"/>
      <c r="F138" s="252"/>
      <c r="G138" s="131" t="e">
        <f>SUM(AA38:AA39)/($J$32)%</f>
        <v>#DIV/0!</v>
      </c>
      <c r="H138" s="267" t="s">
        <v>162</v>
      </c>
      <c r="I138" s="267"/>
      <c r="J138" s="267"/>
      <c r="K138" s="267"/>
      <c r="L138" s="267"/>
      <c r="M138" s="267"/>
      <c r="N138" s="2" t="e">
        <f>SUM(J61:J66)/SUM(D38:E39)*1000</f>
        <v>#DIV/0!</v>
      </c>
      <c r="O138" s="48"/>
      <c r="P138" s="48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</row>
    <row r="139" spans="1:35" ht="16.5" thickBot="1">
      <c r="A139" s="252" t="s">
        <v>275</v>
      </c>
      <c r="B139" s="252"/>
      <c r="C139" s="252"/>
      <c r="D139" s="252"/>
      <c r="E139" s="252"/>
      <c r="F139" s="252"/>
      <c r="G139" s="131" t="e">
        <f>SUM(AB38:AB39)/($J$32)%</f>
        <v>#DIV/0!</v>
      </c>
      <c r="H139" s="269" t="s">
        <v>93</v>
      </c>
      <c r="I139" s="269"/>
      <c r="J139" s="269"/>
      <c r="K139" s="269"/>
      <c r="L139" s="269"/>
      <c r="M139" s="269"/>
      <c r="N139" s="52" t="e">
        <f>SUM(K61:K66)/SUM(D38:E39)*1000</f>
        <v>#DIV/0!</v>
      </c>
      <c r="O139" s="50"/>
      <c r="P139" s="50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</row>
    <row r="140" spans="1:35">
      <c r="A140" s="252" t="s">
        <v>209</v>
      </c>
      <c r="B140" s="252"/>
      <c r="C140" s="252"/>
      <c r="D140" s="252"/>
      <c r="E140" s="252"/>
      <c r="F140" s="252"/>
      <c r="G140" s="131">
        <f>SUM(AF37:AF38)-SUM(AE37:AE38)</f>
        <v>0</v>
      </c>
      <c r="H140" s="270" t="s">
        <v>271</v>
      </c>
      <c r="I140" s="271"/>
      <c r="J140" s="271"/>
      <c r="K140" s="271"/>
      <c r="L140" s="271"/>
      <c r="M140" s="271"/>
      <c r="N140" s="135" t="e">
        <f>SUM(E$56:E$57)*1000/SUM(H12:I12)</f>
        <v>#DIV/0!</v>
      </c>
      <c r="O140" s="135" t="e">
        <f>(E56/H12)*1000</f>
        <v>#DIV/0!</v>
      </c>
      <c r="P140" s="136" t="e">
        <f>(E$57/I12)*1000</f>
        <v>#DIV/0!</v>
      </c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</row>
    <row r="141" spans="1:35">
      <c r="A141" s="146"/>
      <c r="B141" s="146"/>
      <c r="C141" s="146"/>
      <c r="D141" s="146"/>
      <c r="E141" s="146"/>
      <c r="F141" s="146"/>
      <c r="G141" s="146"/>
      <c r="H141" s="272" t="s">
        <v>187</v>
      </c>
      <c r="I141" s="273"/>
      <c r="J141" s="273"/>
      <c r="K141" s="273"/>
      <c r="L141" s="273"/>
      <c r="M141" s="273"/>
      <c r="N141" s="131" t="e">
        <f>SUM(F$56:G$57)/SUM(H13:I14)*1000</f>
        <v>#DIV/0!</v>
      </c>
      <c r="O141" s="131" t="e">
        <f>(F56+G56)/(H13+H14)*1000</f>
        <v>#DIV/0!</v>
      </c>
      <c r="P141" s="137" t="e">
        <f>(F$57+G57)/(I13+I14)*1000</f>
        <v>#DIV/0!</v>
      </c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</row>
    <row r="142" spans="1:35">
      <c r="A142" s="146"/>
      <c r="B142" s="146"/>
      <c r="C142" s="146"/>
      <c r="D142" s="146"/>
      <c r="E142" s="146"/>
      <c r="F142" s="146"/>
      <c r="G142" s="146"/>
      <c r="H142" s="272" t="s">
        <v>188</v>
      </c>
      <c r="I142" s="273"/>
      <c r="J142" s="273"/>
      <c r="K142" s="273"/>
      <c r="L142" s="273"/>
      <c r="M142" s="273"/>
      <c r="N142" s="131" t="e">
        <f>SUM(H$56:H$57)/SUM(H15:I15)*1000</f>
        <v>#DIV/0!</v>
      </c>
      <c r="O142" s="131" t="e">
        <f>(H56/H15)*1000</f>
        <v>#DIV/0!</v>
      </c>
      <c r="P142" s="137" t="e">
        <f>(H$57/I15)*1000</f>
        <v>#DIV/0!</v>
      </c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</row>
    <row r="143" spans="1:35">
      <c r="A143" s="146"/>
      <c r="B143" s="146"/>
      <c r="C143" s="146"/>
      <c r="D143" s="146"/>
      <c r="E143" s="146"/>
      <c r="F143" s="146"/>
      <c r="G143" s="146"/>
      <c r="H143" s="272" t="s">
        <v>189</v>
      </c>
      <c r="I143" s="273"/>
      <c r="J143" s="273"/>
      <c r="K143" s="273"/>
      <c r="L143" s="273"/>
      <c r="M143" s="273"/>
      <c r="N143" s="131" t="e">
        <f>SUM(I$56:J$57)/SUM(H16:I17)*1000</f>
        <v>#DIV/0!</v>
      </c>
      <c r="O143" s="131" t="e">
        <f>(I56+J56)/(H16+H17)*1000</f>
        <v>#DIV/0!</v>
      </c>
      <c r="P143" s="137" t="e">
        <f>(I57+J57)/(I16+I17)*1000</f>
        <v>#DIV/0!</v>
      </c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</row>
    <row r="144" spans="1:35">
      <c r="A144" s="146"/>
      <c r="B144" s="146"/>
      <c r="C144" s="146"/>
      <c r="D144" s="146"/>
      <c r="E144" s="146"/>
      <c r="F144" s="146"/>
      <c r="G144" s="146"/>
      <c r="H144" s="272" t="s">
        <v>190</v>
      </c>
      <c r="I144" s="273"/>
      <c r="J144" s="273"/>
      <c r="K144" s="273"/>
      <c r="L144" s="273"/>
      <c r="M144" s="273"/>
      <c r="N144" s="131" t="e">
        <f>SUM(K$56:K$57)/SUM(H18:I18)*1000</f>
        <v>#DIV/0!</v>
      </c>
      <c r="O144" s="131" t="e">
        <f>(K56/H18)*1000</f>
        <v>#DIV/0!</v>
      </c>
      <c r="P144" s="137" t="e">
        <f>(K57/I18)*1000</f>
        <v>#DIV/0!</v>
      </c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</row>
    <row r="145" spans="1:35">
      <c r="A145" s="146"/>
      <c r="B145" s="146"/>
      <c r="C145" s="146"/>
      <c r="D145" s="146"/>
      <c r="E145" s="146"/>
      <c r="F145" s="146"/>
      <c r="G145" s="146"/>
      <c r="H145" s="272" t="s">
        <v>191</v>
      </c>
      <c r="I145" s="273"/>
      <c r="J145" s="273"/>
      <c r="K145" s="273"/>
      <c r="L145" s="273"/>
      <c r="M145" s="273"/>
      <c r="N145" s="131" t="e">
        <f>SUM(L$56:L$57)/SUM(H19:I19)*1000</f>
        <v>#DIV/0!</v>
      </c>
      <c r="O145" s="131" t="e">
        <f>(L56/H19)*1000</f>
        <v>#DIV/0!</v>
      </c>
      <c r="P145" s="137" t="e">
        <f>(L57/I19)*1000</f>
        <v>#DIV/0!</v>
      </c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</row>
    <row r="146" spans="1:35">
      <c r="A146" s="146"/>
      <c r="B146" s="146"/>
      <c r="C146" s="146"/>
      <c r="D146" s="146"/>
      <c r="E146" s="146"/>
      <c r="F146" s="146"/>
      <c r="G146" s="146"/>
      <c r="H146" s="272" t="s">
        <v>192</v>
      </c>
      <c r="I146" s="273"/>
      <c r="J146" s="273"/>
      <c r="K146" s="273"/>
      <c r="L146" s="273"/>
      <c r="M146" s="273"/>
      <c r="N146" s="131" t="e">
        <f>SUM(M$56:M$57)/SUM(H20:I20)*1000</f>
        <v>#DIV/0!</v>
      </c>
      <c r="O146" s="131" t="e">
        <f>(M56/H20)*1000</f>
        <v>#DIV/0!</v>
      </c>
      <c r="P146" s="137" t="e">
        <f>(M57/I20)*1000</f>
        <v>#DIV/0!</v>
      </c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</row>
    <row r="147" spans="1:35">
      <c r="A147" s="146"/>
      <c r="B147" s="146"/>
      <c r="C147" s="146"/>
      <c r="D147" s="146"/>
      <c r="E147" s="146"/>
      <c r="F147" s="146"/>
      <c r="G147" s="146"/>
      <c r="H147" s="272" t="s">
        <v>193</v>
      </c>
      <c r="I147" s="273"/>
      <c r="J147" s="273"/>
      <c r="K147" s="273"/>
      <c r="L147" s="273"/>
      <c r="M147" s="273"/>
      <c r="N147" s="131" t="e">
        <f>SUM(N$56:N$57)/SUM(H21:I21)*1000</f>
        <v>#DIV/0!</v>
      </c>
      <c r="O147" s="131" t="e">
        <f>(N56/H21)*1000</f>
        <v>#DIV/0!</v>
      </c>
      <c r="P147" s="137" t="e">
        <f>(N57/I21)*1000</f>
        <v>#DIV/0!</v>
      </c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</row>
    <row r="148" spans="1:35">
      <c r="A148" s="146"/>
      <c r="B148" s="146"/>
      <c r="C148" s="146"/>
      <c r="D148" s="146"/>
      <c r="E148" s="146"/>
      <c r="F148" s="146"/>
      <c r="G148" s="146"/>
      <c r="H148" s="272" t="s">
        <v>194</v>
      </c>
      <c r="I148" s="273"/>
      <c r="J148" s="273"/>
      <c r="K148" s="273"/>
      <c r="L148" s="273"/>
      <c r="M148" s="273"/>
      <c r="N148" s="131" t="e">
        <f>SUM(O$56:O$57)/SUM(H22:I22)*1000</f>
        <v>#DIV/0!</v>
      </c>
      <c r="O148" s="131" t="e">
        <f>(O56/H22)*1000</f>
        <v>#DIV/0!</v>
      </c>
      <c r="P148" s="137" t="e">
        <f>(O57/I22)*1000</f>
        <v>#DIV/0!</v>
      </c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</row>
    <row r="149" spans="1:35">
      <c r="A149" s="146"/>
      <c r="B149" s="146"/>
      <c r="C149" s="146"/>
      <c r="D149" s="146"/>
      <c r="E149" s="146"/>
      <c r="F149" s="146"/>
      <c r="G149" s="146"/>
      <c r="H149" s="272" t="s">
        <v>195</v>
      </c>
      <c r="I149" s="273"/>
      <c r="J149" s="273"/>
      <c r="K149" s="273"/>
      <c r="L149" s="273"/>
      <c r="M149" s="273"/>
      <c r="N149" s="131" t="e">
        <f>SUM(P$56:P$57)/SUM(H23:I23)*1000</f>
        <v>#DIV/0!</v>
      </c>
      <c r="O149" s="131" t="e">
        <f>(P56/H23)*1000</f>
        <v>#DIV/0!</v>
      </c>
      <c r="P149" s="137" t="e">
        <f>(P57/I23)*1000</f>
        <v>#DIV/0!</v>
      </c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</row>
    <row r="150" spans="1:35">
      <c r="A150" s="146"/>
      <c r="B150" s="146"/>
      <c r="C150" s="146"/>
      <c r="D150" s="146"/>
      <c r="E150" s="146"/>
      <c r="F150" s="146"/>
      <c r="G150" s="146"/>
      <c r="H150" s="272" t="s">
        <v>196</v>
      </c>
      <c r="I150" s="273"/>
      <c r="J150" s="273"/>
      <c r="K150" s="273"/>
      <c r="L150" s="273"/>
      <c r="M150" s="273"/>
      <c r="N150" s="131" t="e">
        <f>SUM(Q$56:Q$57)/SUM(H24:I24)*1000</f>
        <v>#DIV/0!</v>
      </c>
      <c r="O150" s="131" t="e">
        <f>(Q56/H24)*1000</f>
        <v>#DIV/0!</v>
      </c>
      <c r="P150" s="137" t="e">
        <f>(Q57/I24)*1000</f>
        <v>#DIV/0!</v>
      </c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</row>
    <row r="151" spans="1:35">
      <c r="A151" s="146"/>
      <c r="B151" s="146"/>
      <c r="C151" s="146"/>
      <c r="D151" s="146"/>
      <c r="E151" s="146"/>
      <c r="F151" s="146"/>
      <c r="G151" s="146"/>
      <c r="H151" s="272" t="s">
        <v>197</v>
      </c>
      <c r="I151" s="273"/>
      <c r="J151" s="273"/>
      <c r="K151" s="273"/>
      <c r="L151" s="273"/>
      <c r="M151" s="273"/>
      <c r="N151" s="131" t="e">
        <f>SUM(R$56:R$57)/SUM(H25:I25)*1000</f>
        <v>#DIV/0!</v>
      </c>
      <c r="O151" s="131" t="e">
        <f>(R56/H25)*1000</f>
        <v>#DIV/0!</v>
      </c>
      <c r="P151" s="137" t="e">
        <f>(R57/I25)*1000</f>
        <v>#DIV/0!</v>
      </c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</row>
    <row r="152" spans="1:35">
      <c r="A152" s="146"/>
      <c r="B152" s="146"/>
      <c r="C152" s="146"/>
      <c r="D152" s="146"/>
      <c r="E152" s="146"/>
      <c r="F152" s="146"/>
      <c r="G152" s="146"/>
      <c r="H152" s="272" t="s">
        <v>198</v>
      </c>
      <c r="I152" s="273"/>
      <c r="J152" s="273"/>
      <c r="K152" s="273"/>
      <c r="L152" s="273"/>
      <c r="M152" s="273"/>
      <c r="N152" s="131" t="e">
        <f>SUM(S$56:S$57)/SUM(H26:I26)*1000</f>
        <v>#DIV/0!</v>
      </c>
      <c r="O152" s="131" t="e">
        <f>(S56/H26)*1000</f>
        <v>#DIV/0!</v>
      </c>
      <c r="P152" s="137" t="e">
        <f>(S57/I26)*1000</f>
        <v>#DIV/0!</v>
      </c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</row>
    <row r="153" spans="1:35">
      <c r="A153" s="146"/>
      <c r="B153" s="146"/>
      <c r="C153" s="146"/>
      <c r="D153" s="146"/>
      <c r="E153" s="146"/>
      <c r="F153" s="146"/>
      <c r="G153" s="146"/>
      <c r="H153" s="272" t="s">
        <v>199</v>
      </c>
      <c r="I153" s="273"/>
      <c r="J153" s="273"/>
      <c r="K153" s="273"/>
      <c r="L153" s="273"/>
      <c r="M153" s="273"/>
      <c r="N153" s="131" t="e">
        <f>SUM(T$56:T$57)/SUM(H27:I27)*1000</f>
        <v>#DIV/0!</v>
      </c>
      <c r="O153" s="131" t="e">
        <f>(T56/H27)*1000</f>
        <v>#DIV/0!</v>
      </c>
      <c r="P153" s="137" t="e">
        <f>(T57/I27)*1000</f>
        <v>#DIV/0!</v>
      </c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</row>
    <row r="154" spans="1:35">
      <c r="A154" s="146"/>
      <c r="B154" s="146"/>
      <c r="C154" s="146"/>
      <c r="D154" s="146"/>
      <c r="E154" s="146"/>
      <c r="F154" s="146"/>
      <c r="G154" s="146"/>
      <c r="H154" s="272" t="s">
        <v>200</v>
      </c>
      <c r="I154" s="273"/>
      <c r="J154" s="273"/>
      <c r="K154" s="273"/>
      <c r="L154" s="273"/>
      <c r="M154" s="273"/>
      <c r="N154" s="131" t="e">
        <f>SUM(U$56:U$57)/SUM(H28:I28)*1000</f>
        <v>#DIV/0!</v>
      </c>
      <c r="O154" s="131" t="e">
        <f>(U56/H28)*1000</f>
        <v>#DIV/0!</v>
      </c>
      <c r="P154" s="137" t="e">
        <f>(U57/I28)*1000</f>
        <v>#DIV/0!</v>
      </c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</row>
    <row r="155" spans="1:35">
      <c r="A155" s="146"/>
      <c r="B155" s="146"/>
      <c r="C155" s="146"/>
      <c r="D155" s="146"/>
      <c r="E155" s="146"/>
      <c r="F155" s="146"/>
      <c r="G155" s="146"/>
      <c r="H155" s="272" t="s">
        <v>201</v>
      </c>
      <c r="I155" s="273"/>
      <c r="J155" s="273"/>
      <c r="K155" s="273"/>
      <c r="L155" s="273"/>
      <c r="M155" s="273"/>
      <c r="N155" s="131" t="e">
        <f>SUM(V$56:V$57)/SUM(H29:I29)*1000</f>
        <v>#DIV/0!</v>
      </c>
      <c r="O155" s="131" t="e">
        <f>(V56/H29)*1000</f>
        <v>#DIV/0!</v>
      </c>
      <c r="P155" s="137" t="e">
        <f>(V57/I29)*1000</f>
        <v>#DIV/0!</v>
      </c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</row>
    <row r="156" spans="1:35">
      <c r="A156" s="146"/>
      <c r="B156" s="146"/>
      <c r="C156" s="146"/>
      <c r="D156" s="146"/>
      <c r="E156" s="146"/>
      <c r="F156" s="146"/>
      <c r="G156" s="146"/>
      <c r="H156" s="272" t="s">
        <v>202</v>
      </c>
      <c r="I156" s="273"/>
      <c r="J156" s="273"/>
      <c r="K156" s="273"/>
      <c r="L156" s="273"/>
      <c r="M156" s="273"/>
      <c r="N156" s="131" t="e">
        <f>SUM(W$56:W$57)/SUM(H30:I30)*1000</f>
        <v>#DIV/0!</v>
      </c>
      <c r="O156" s="131" t="e">
        <f>(W56/H30)*1000</f>
        <v>#DIV/0!</v>
      </c>
      <c r="P156" s="137" t="e">
        <f>(W57/I30)*1000</f>
        <v>#DIV/0!</v>
      </c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</row>
    <row r="157" spans="1:35" ht="16.5" thickBot="1">
      <c r="A157" s="146"/>
      <c r="B157" s="146"/>
      <c r="C157" s="146"/>
      <c r="D157" s="146"/>
      <c r="E157" s="146"/>
      <c r="F157" s="146"/>
      <c r="G157" s="146"/>
      <c r="H157" s="274" t="s">
        <v>203</v>
      </c>
      <c r="I157" s="275"/>
      <c r="J157" s="275"/>
      <c r="K157" s="275"/>
      <c r="L157" s="275"/>
      <c r="M157" s="275"/>
      <c r="N157" s="138" t="e">
        <f>SUM(X$56:X$57)/SUM(H31:I31)*1000</f>
        <v>#DIV/0!</v>
      </c>
      <c r="O157" s="138" t="e">
        <f>(X56/H31)*1000</f>
        <v>#DIV/0!</v>
      </c>
      <c r="P157" s="139" t="e">
        <f>(X57/I31)*1000</f>
        <v>#DIV/0!</v>
      </c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</row>
    <row r="158" spans="1:35">
      <c r="A158" s="146"/>
      <c r="B158" s="146"/>
      <c r="C158" s="146"/>
      <c r="D158" s="146"/>
      <c r="E158" s="146"/>
      <c r="F158" s="146"/>
      <c r="G158" s="146"/>
      <c r="H158" s="276" t="s">
        <v>210</v>
      </c>
      <c r="I158" s="277"/>
      <c r="J158" s="277"/>
      <c r="K158" s="277"/>
      <c r="L158" s="277"/>
      <c r="M158" s="278"/>
      <c r="N158" s="53" t="s">
        <v>205</v>
      </c>
      <c r="O158" s="53" t="s">
        <v>206</v>
      </c>
      <c r="P158" s="53" t="s">
        <v>207</v>
      </c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</row>
    <row r="159" spans="1:35" ht="19.5" customHeight="1">
      <c r="A159" s="146"/>
      <c r="B159" s="146"/>
      <c r="C159" s="146"/>
      <c r="D159" s="146"/>
      <c r="E159" s="146"/>
      <c r="F159" s="146"/>
      <c r="G159" s="146"/>
      <c r="H159" s="273" t="s">
        <v>208</v>
      </c>
      <c r="I159" s="273"/>
      <c r="J159" s="273"/>
      <c r="K159" s="273"/>
      <c r="L159" s="273"/>
      <c r="M159" s="273"/>
      <c r="N159" s="131" t="e">
        <f>SUM(C$61:C$66)/SUM($C$56:$E$57)%</f>
        <v>#DIV/0!</v>
      </c>
      <c r="O159" s="131" t="e">
        <f>SUM(C$61:C$62,C$64:C$65)/SUM($C$56:$D$57)%</f>
        <v>#DIV/0!</v>
      </c>
      <c r="P159" s="131" t="e">
        <f>SUM(C$61+C$64)/SUM($C$56:$C$57)%</f>
        <v>#DIV/0!</v>
      </c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</row>
    <row r="160" spans="1:35">
      <c r="A160" s="146"/>
      <c r="B160" s="146"/>
      <c r="C160" s="146"/>
      <c r="D160" s="146"/>
      <c r="E160" s="146"/>
      <c r="F160" s="146"/>
      <c r="G160" s="146"/>
      <c r="H160" s="273" t="s">
        <v>211</v>
      </c>
      <c r="I160" s="273"/>
      <c r="J160" s="273"/>
      <c r="K160" s="273"/>
      <c r="L160" s="273"/>
      <c r="M160" s="273"/>
      <c r="N160" s="131" t="e">
        <f>SUM(D$61:D$66)/SUM($C$56:$E$57)%</f>
        <v>#DIV/0!</v>
      </c>
      <c r="O160" s="131" t="e">
        <f>SUM(D$61:D$62,D$64:D$65)/SUM($C$56:$D$57)%</f>
        <v>#DIV/0!</v>
      </c>
      <c r="P160" s="131" t="e">
        <f>SUM(D$61+D$64)/SUM($C$56:$C$57)%</f>
        <v>#DIV/0!</v>
      </c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</row>
    <row r="161" spans="1:35">
      <c r="A161" s="146"/>
      <c r="B161" s="146"/>
      <c r="C161" s="146"/>
      <c r="D161" s="146"/>
      <c r="E161" s="146"/>
      <c r="F161" s="146"/>
      <c r="G161" s="146"/>
      <c r="H161" s="273" t="s">
        <v>212</v>
      </c>
      <c r="I161" s="273"/>
      <c r="J161" s="273"/>
      <c r="K161" s="273"/>
      <c r="L161" s="273"/>
      <c r="M161" s="273"/>
      <c r="N161" s="131" t="e">
        <f>SUM(E$61:E$66)/SUM($C$56:$E$57)%</f>
        <v>#DIV/0!</v>
      </c>
      <c r="O161" s="131" t="e">
        <f>SUM(E$61:E$62,E$64:E$65)/SUM($C$56:$D$57)%</f>
        <v>#DIV/0!</v>
      </c>
      <c r="P161" s="131" t="e">
        <f>SUM(E$61+E$64)/SUM($C$56:$C$57)%</f>
        <v>#DIV/0!</v>
      </c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</row>
    <row r="162" spans="1:35">
      <c r="A162" s="146"/>
      <c r="B162" s="146"/>
      <c r="C162" s="146"/>
      <c r="D162" s="146"/>
      <c r="E162" s="146"/>
      <c r="F162" s="146"/>
      <c r="G162" s="146"/>
      <c r="H162" s="273" t="s">
        <v>213</v>
      </c>
      <c r="I162" s="273"/>
      <c r="J162" s="273"/>
      <c r="K162" s="273"/>
      <c r="L162" s="273"/>
      <c r="M162" s="273"/>
      <c r="N162" s="131" t="e">
        <f>SUM(F$61:F$66)/SUM($C$56:$E$57)%</f>
        <v>#DIV/0!</v>
      </c>
      <c r="O162" s="131" t="e">
        <f>SUM(F$61:F$62,F$64:F$65)/SUM($C$56:$D$57)%</f>
        <v>#DIV/0!</v>
      </c>
      <c r="P162" s="131" t="e">
        <f>SUM(F$61+F$64)/SUM($C$56:$C$57)%</f>
        <v>#DIV/0!</v>
      </c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</row>
    <row r="163" spans="1:35">
      <c r="A163" s="146"/>
      <c r="B163" s="146"/>
      <c r="C163" s="146"/>
      <c r="D163" s="146"/>
      <c r="E163" s="146"/>
      <c r="F163" s="146"/>
      <c r="G163" s="146"/>
      <c r="H163" s="273" t="s">
        <v>214</v>
      </c>
      <c r="I163" s="273"/>
      <c r="J163" s="273"/>
      <c r="K163" s="273"/>
      <c r="L163" s="273"/>
      <c r="M163" s="273"/>
      <c r="N163" s="131" t="e">
        <f>SUM(G$61:G$66)/SUM($C$56:$E$57)%</f>
        <v>#DIV/0!</v>
      </c>
      <c r="O163" s="131" t="e">
        <f>SUM(G$61:G$62,G$64:G$65)/SUM($C$56:$D$57)%</f>
        <v>#DIV/0!</v>
      </c>
      <c r="P163" s="131" t="e">
        <f>SUM(G$61+G$64)/SUM($C$56:$C$57)%</f>
        <v>#DIV/0!</v>
      </c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</row>
    <row r="164" spans="1:35">
      <c r="A164" s="146"/>
      <c r="B164" s="146"/>
      <c r="C164" s="146"/>
      <c r="D164" s="146"/>
      <c r="E164" s="146"/>
      <c r="F164" s="146"/>
      <c r="G164" s="146"/>
      <c r="H164" s="273" t="s">
        <v>215</v>
      </c>
      <c r="I164" s="273"/>
      <c r="J164" s="273"/>
      <c r="K164" s="273"/>
      <c r="L164" s="273"/>
      <c r="M164" s="273"/>
      <c r="N164" s="131" t="e">
        <f>SUM(H$61:H$66)/SUM($C$56:$E$57)%</f>
        <v>#DIV/0!</v>
      </c>
      <c r="O164" s="131" t="e">
        <f>SUM(H$61:H$62,H$64:H$65)/SUM($C$56:$D$57)%</f>
        <v>#DIV/0!</v>
      </c>
      <c r="P164" s="131" t="e">
        <f>SUM(H$61+H$64)/SUM($C$56:$C$57)%</f>
        <v>#DIV/0!</v>
      </c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</row>
    <row r="165" spans="1:35">
      <c r="A165" s="146"/>
      <c r="B165" s="146"/>
      <c r="C165" s="146"/>
      <c r="D165" s="146"/>
      <c r="E165" s="146"/>
      <c r="F165" s="146"/>
      <c r="G165" s="146"/>
      <c r="H165" s="273" t="s">
        <v>216</v>
      </c>
      <c r="I165" s="273"/>
      <c r="J165" s="273"/>
      <c r="K165" s="273"/>
      <c r="L165" s="273"/>
      <c r="M165" s="273"/>
      <c r="N165" s="131" t="e">
        <f>SUM(I$61:I$66)/SUM($C$56:$E$57)%</f>
        <v>#DIV/0!</v>
      </c>
      <c r="O165" s="131" t="e">
        <f>SUM(I$61:I$62,I$64:I$65)/SUM($C$56:$D$57)%</f>
        <v>#DIV/0!</v>
      </c>
      <c r="P165" s="131" t="e">
        <f>SUM(I$61+I$64)/SUM($C$56:$C$57)%</f>
        <v>#DIV/0!</v>
      </c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</row>
    <row r="166" spans="1:35">
      <c r="A166" s="146"/>
      <c r="B166" s="146"/>
      <c r="C166" s="146"/>
      <c r="D166" s="146"/>
      <c r="E166" s="146"/>
      <c r="F166" s="146"/>
      <c r="G166" s="146"/>
      <c r="H166" s="273" t="s">
        <v>217</v>
      </c>
      <c r="I166" s="273"/>
      <c r="J166" s="273"/>
      <c r="K166" s="273"/>
      <c r="L166" s="273"/>
      <c r="M166" s="273"/>
      <c r="N166" s="131" t="e">
        <f>SUM(J$61:J$66)/SUM($C$56:$E$57)%</f>
        <v>#DIV/0!</v>
      </c>
      <c r="O166" s="131" t="e">
        <f>SUM(J$61:J$62,J$64:J$65)/SUM($C$56:$D$57)%</f>
        <v>#DIV/0!</v>
      </c>
      <c r="P166" s="131" t="e">
        <f>SUM(J$61+J$64)/SUM($C$56:$C$57)%</f>
        <v>#DIV/0!</v>
      </c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</row>
    <row r="167" spans="1:35">
      <c r="A167" s="146"/>
      <c r="B167" s="146"/>
      <c r="C167" s="146"/>
      <c r="D167" s="146"/>
      <c r="E167" s="146"/>
      <c r="F167" s="146"/>
      <c r="G167" s="146"/>
      <c r="H167" s="273" t="s">
        <v>218</v>
      </c>
      <c r="I167" s="273"/>
      <c r="J167" s="273"/>
      <c r="K167" s="273"/>
      <c r="L167" s="273"/>
      <c r="M167" s="273"/>
      <c r="N167" s="131" t="e">
        <f>SUM(K$61:K$66)/SUM($C$56:$E$57)%</f>
        <v>#DIV/0!</v>
      </c>
      <c r="O167" s="131" t="e">
        <f>SUM(K$61:K$62,K$64:K$65)/SUM($C$56:$D$57)%</f>
        <v>#DIV/0!</v>
      </c>
      <c r="P167" s="131" t="e">
        <f>SUM(K$61+K$64)/SUM($C$56:$C$57)%</f>
        <v>#DIV/0!</v>
      </c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</row>
    <row r="168" spans="1:3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</row>
    <row r="169" spans="1:3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</row>
    <row r="170" spans="1:3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</row>
    <row r="171" spans="1:3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</row>
    <row r="172" spans="1:3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</row>
    <row r="173" spans="1:3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</row>
    <row r="174" spans="1:3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</row>
    <row r="175" spans="1:3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</row>
    <row r="176" spans="1:3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</row>
    <row r="177" spans="1:3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</row>
    <row r="178" spans="1:3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</row>
    <row r="179" spans="1:3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</row>
  </sheetData>
  <sheetProtection algorithmName="SHA-512" hashValue="c8Goto6fV0I73nk5fJkwyjo9xYLFRhwWhG2VRaIKm3IRnJSQPB8th0dZ3OxvrPIGb1gTu2/Au36uKLFLPTnFnA==" saltValue="2ZaumP6PU1sLDAE+TcHJkw==" spinCount="100000" sheet="1" objects="1" scenarios="1"/>
  <protectedRanges>
    <protectedRange password="CE28" sqref="D11:D14 D24:D31 G11:G14 G24:G31" name="Range2_1"/>
    <protectedRange password="CE28" sqref="F63:G63 F65:G66 I63 I65:I66" name="Range7"/>
  </protectedRanges>
  <mergeCells count="195">
    <mergeCell ref="N111:N112"/>
    <mergeCell ref="O111:O112"/>
    <mergeCell ref="H148:M148"/>
    <mergeCell ref="H149:M149"/>
    <mergeCell ref="H144:M144"/>
    <mergeCell ref="H162:M162"/>
    <mergeCell ref="H163:M163"/>
    <mergeCell ref="H164:M164"/>
    <mergeCell ref="H165:M165"/>
    <mergeCell ref="H141:M141"/>
    <mergeCell ref="H142:M142"/>
    <mergeCell ref="H143:M143"/>
    <mergeCell ref="H167:M167"/>
    <mergeCell ref="H166:M166"/>
    <mergeCell ref="H156:M156"/>
    <mergeCell ref="H157:M157"/>
    <mergeCell ref="H158:M158"/>
    <mergeCell ref="H159:M159"/>
    <mergeCell ref="H160:M160"/>
    <mergeCell ref="H161:M161"/>
    <mergeCell ref="H150:M150"/>
    <mergeCell ref="H151:M151"/>
    <mergeCell ref="H152:M152"/>
    <mergeCell ref="H153:M153"/>
    <mergeCell ref="H154:M154"/>
    <mergeCell ref="H155:M155"/>
    <mergeCell ref="A138:F138"/>
    <mergeCell ref="H138:M138"/>
    <mergeCell ref="A139:F139"/>
    <mergeCell ref="H139:M139"/>
    <mergeCell ref="H140:M140"/>
    <mergeCell ref="H147:M147"/>
    <mergeCell ref="A140:F140"/>
    <mergeCell ref="A135:F135"/>
    <mergeCell ref="H135:M135"/>
    <mergeCell ref="A136:F136"/>
    <mergeCell ref="H136:M136"/>
    <mergeCell ref="A137:F137"/>
    <mergeCell ref="H137:M137"/>
    <mergeCell ref="H145:M145"/>
    <mergeCell ref="H146:M146"/>
    <mergeCell ref="A132:F132"/>
    <mergeCell ref="H132:M132"/>
    <mergeCell ref="A133:F133"/>
    <mergeCell ref="H133:M133"/>
    <mergeCell ref="A134:F134"/>
    <mergeCell ref="H134:M134"/>
    <mergeCell ref="A129:F129"/>
    <mergeCell ref="A130:F130"/>
    <mergeCell ref="A131:F131"/>
    <mergeCell ref="H131:M131"/>
    <mergeCell ref="A126:F126"/>
    <mergeCell ref="H126:M126"/>
    <mergeCell ref="A127:F127"/>
    <mergeCell ref="H127:M127"/>
    <mergeCell ref="A128:F128"/>
    <mergeCell ref="H128:M128"/>
    <mergeCell ref="H129:M129"/>
    <mergeCell ref="H130:P130"/>
    <mergeCell ref="A123:F123"/>
    <mergeCell ref="H123:M123"/>
    <mergeCell ref="A124:F124"/>
    <mergeCell ref="H124:M124"/>
    <mergeCell ref="A125:F125"/>
    <mergeCell ref="H125:M125"/>
    <mergeCell ref="A120:F120"/>
    <mergeCell ref="A121:F121"/>
    <mergeCell ref="H121:M121"/>
    <mergeCell ref="A122:F122"/>
    <mergeCell ref="H122:M122"/>
    <mergeCell ref="H119:P120"/>
    <mergeCell ref="A117:F117"/>
    <mergeCell ref="H117:M117"/>
    <mergeCell ref="A118:F118"/>
    <mergeCell ref="H118:M118"/>
    <mergeCell ref="A119:F119"/>
    <mergeCell ref="A114:F114"/>
    <mergeCell ref="H114:M114"/>
    <mergeCell ref="A115:F115"/>
    <mergeCell ref="H115:M115"/>
    <mergeCell ref="A116:F116"/>
    <mergeCell ref="H116:M116"/>
    <mergeCell ref="A110:F110"/>
    <mergeCell ref="H110:M110"/>
    <mergeCell ref="A111:F111"/>
    <mergeCell ref="A113:F113"/>
    <mergeCell ref="H113:M113"/>
    <mergeCell ref="A107:F107"/>
    <mergeCell ref="H107:M107"/>
    <mergeCell ref="A108:F108"/>
    <mergeCell ref="H108:M108"/>
    <mergeCell ref="A109:F109"/>
    <mergeCell ref="H109:M109"/>
    <mergeCell ref="A112:F112"/>
    <mergeCell ref="H111:M112"/>
    <mergeCell ref="A104:F104"/>
    <mergeCell ref="H104:M104"/>
    <mergeCell ref="A105:F105"/>
    <mergeCell ref="H105:M105"/>
    <mergeCell ref="A106:F106"/>
    <mergeCell ref="H106:M106"/>
    <mergeCell ref="A96:E96"/>
    <mergeCell ref="H96:L96"/>
    <mergeCell ref="A102:F102"/>
    <mergeCell ref="H102:M102"/>
    <mergeCell ref="A103:F103"/>
    <mergeCell ref="H103:M103"/>
    <mergeCell ref="H97:L97"/>
    <mergeCell ref="A93:E93"/>
    <mergeCell ref="H93:L93"/>
    <mergeCell ref="A94:E94"/>
    <mergeCell ref="H94:L94"/>
    <mergeCell ref="A95:E95"/>
    <mergeCell ref="H95:L95"/>
    <mergeCell ref="A90:E90"/>
    <mergeCell ref="H90:L90"/>
    <mergeCell ref="A91:E91"/>
    <mergeCell ref="H91:L91"/>
    <mergeCell ref="A92:E92"/>
    <mergeCell ref="H92:L92"/>
    <mergeCell ref="A68:K68"/>
    <mergeCell ref="A87:E87"/>
    <mergeCell ref="H87:L87"/>
    <mergeCell ref="A88:E88"/>
    <mergeCell ref="H88:L88"/>
    <mergeCell ref="A89:E89"/>
    <mergeCell ref="H89:L89"/>
    <mergeCell ref="A70:A74"/>
    <mergeCell ref="A75:A79"/>
    <mergeCell ref="A81:N83"/>
    <mergeCell ref="A85:E85"/>
    <mergeCell ref="H85:L85"/>
    <mergeCell ref="A86:E86"/>
    <mergeCell ref="H86:L86"/>
    <mergeCell ref="A56:A57"/>
    <mergeCell ref="A59:K59"/>
    <mergeCell ref="A61:A63"/>
    <mergeCell ref="A64:A66"/>
    <mergeCell ref="Y42:Z42"/>
    <mergeCell ref="A50:F50"/>
    <mergeCell ref="A52:A53"/>
    <mergeCell ref="L42:M42"/>
    <mergeCell ref="N42:O42"/>
    <mergeCell ref="P42:Q42"/>
    <mergeCell ref="R42:T42"/>
    <mergeCell ref="U42:V42"/>
    <mergeCell ref="W42:X42"/>
    <mergeCell ref="H42:I42"/>
    <mergeCell ref="J42:K42"/>
    <mergeCell ref="D42:E42"/>
    <mergeCell ref="F42:G42"/>
    <mergeCell ref="A54:A55"/>
    <mergeCell ref="S43:T43"/>
    <mergeCell ref="S44:T44"/>
    <mergeCell ref="S45:T45"/>
    <mergeCell ref="S46:T46"/>
    <mergeCell ref="S47:T47"/>
    <mergeCell ref="U35:X35"/>
    <mergeCell ref="Y35:Z36"/>
    <mergeCell ref="AA35:AB36"/>
    <mergeCell ref="AD35:AF35"/>
    <mergeCell ref="F36:G36"/>
    <mergeCell ref="H36:I36"/>
    <mergeCell ref="J36:K36"/>
    <mergeCell ref="L36:L37"/>
    <mergeCell ref="M36:M37"/>
    <mergeCell ref="N36:N37"/>
    <mergeCell ref="S36:S37"/>
    <mergeCell ref="T36:T37"/>
    <mergeCell ref="U36:U37"/>
    <mergeCell ref="V36:X36"/>
    <mergeCell ref="AB42:AC42"/>
    <mergeCell ref="AE42:AF42"/>
    <mergeCell ref="AH42:AI42"/>
    <mergeCell ref="P111:P112"/>
    <mergeCell ref="A2:C2"/>
    <mergeCell ref="A7:J7"/>
    <mergeCell ref="B8:D8"/>
    <mergeCell ref="E8:G8"/>
    <mergeCell ref="H8:J8"/>
    <mergeCell ref="C9:D9"/>
    <mergeCell ref="F9:G9"/>
    <mergeCell ref="I9:J9"/>
    <mergeCell ref="A34:K34"/>
    <mergeCell ref="A35:A37"/>
    <mergeCell ref="B35:C36"/>
    <mergeCell ref="D35:E36"/>
    <mergeCell ref="F35:K35"/>
    <mergeCell ref="L35:T35"/>
    <mergeCell ref="O36:O37"/>
    <mergeCell ref="P36:P37"/>
    <mergeCell ref="Q36:Q37"/>
    <mergeCell ref="R36:R37"/>
    <mergeCell ref="A41:E41"/>
    <mergeCell ref="B42:C42"/>
  </mergeCells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8913" r:id="rId4" name="Option Button 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4" r:id="rId5" name="Option Button 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" r:id="rId6" name="Option Button 4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7" r:id="rId7" name="Option Button 5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8" r:id="rId8" name="Option Button 6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9" r:id="rId9" name="Option Button 7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0" r:id="rId10" name="Option Button 8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1" r:id="rId11" name="Option Button 9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2" r:id="rId12" name="Option Button 10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3" r:id="rId13" name="Option Button 1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4" r:id="rId14" name="Option Button 12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5" r:id="rId15" name="Option Button 13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6" r:id="rId16" name="Option Button 14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7" r:id="rId17" name="Option Button 15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8" r:id="rId18" name="Option Button 16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9" r:id="rId19" name="Option Button 17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0" r:id="rId20" name="Option Button 18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1" r:id="rId21" name="Option Button 19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2" r:id="rId22" name="Option Button 20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3" r:id="rId23" name="Option Button 2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4" r:id="rId24" name="Option Button 2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I179"/>
  <sheetViews>
    <sheetView rightToLeft="1" topLeftCell="A112" zoomScale="96" zoomScaleNormal="96" workbookViewId="0">
      <selection sqref="A1:XFD1048576"/>
    </sheetView>
  </sheetViews>
  <sheetFormatPr defaultColWidth="9" defaultRowHeight="15.75"/>
  <cols>
    <col min="1" max="1" width="15" style="40" customWidth="1"/>
    <col min="2" max="2" width="12.140625" style="40" customWidth="1"/>
    <col min="3" max="3" width="18.7109375" style="40" customWidth="1"/>
    <col min="4" max="4" width="12.42578125" style="40" customWidth="1"/>
    <col min="5" max="5" width="8.7109375" style="40" customWidth="1"/>
    <col min="6" max="6" width="8.140625" style="40" customWidth="1"/>
    <col min="7" max="7" width="10.28515625" style="40" customWidth="1"/>
    <col min="8" max="8" width="8.42578125" style="40" customWidth="1"/>
    <col min="9" max="9" width="9.140625" style="40" customWidth="1"/>
    <col min="10" max="10" width="10" style="40" customWidth="1"/>
    <col min="11" max="11" width="8.42578125" style="40" customWidth="1"/>
    <col min="12" max="12" width="18.7109375" style="40" customWidth="1"/>
    <col min="13" max="13" width="8.7109375" style="40" customWidth="1"/>
    <col min="14" max="14" width="10" style="40" customWidth="1"/>
    <col min="15" max="15" width="9.7109375" style="40" customWidth="1"/>
    <col min="16" max="16" width="10.140625" style="40" customWidth="1"/>
    <col min="17" max="17" width="9" style="40"/>
    <col min="18" max="18" width="8.140625" style="40" customWidth="1"/>
    <col min="19" max="28" width="9" style="40"/>
    <col min="29" max="29" width="7.5703125" style="40" customWidth="1"/>
    <col min="30" max="16384" width="9" style="40"/>
  </cols>
  <sheetData>
    <row r="1" spans="1:35" ht="16.5" thickBot="1">
      <c r="A1" s="63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</row>
    <row r="2" spans="1:35" ht="16.5" thickBot="1">
      <c r="A2" s="174" t="s">
        <v>0</v>
      </c>
      <c r="B2" s="175"/>
      <c r="C2" s="176"/>
      <c r="D2" s="146"/>
      <c r="E2" s="146"/>
      <c r="F2" s="54" t="s">
        <v>1</v>
      </c>
      <c r="G2" s="54"/>
      <c r="H2" s="54"/>
      <c r="I2" s="54"/>
      <c r="J2" s="54"/>
      <c r="K2" s="54"/>
      <c r="L2" s="54"/>
      <c r="M2" s="54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</row>
    <row r="3" spans="1:35" ht="57.75" customHeight="1">
      <c r="A3" s="3" t="s">
        <v>2</v>
      </c>
      <c r="B3" s="22" t="s">
        <v>3</v>
      </c>
      <c r="C3" s="23" t="s">
        <v>4</v>
      </c>
      <c r="D3" s="146"/>
      <c r="E3" s="55"/>
      <c r="F3" s="54"/>
      <c r="G3" s="54"/>
      <c r="H3" s="54"/>
      <c r="I3" s="54"/>
      <c r="J3" s="54"/>
      <c r="K3" s="54"/>
      <c r="L3" s="54"/>
      <c r="M3" s="54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</row>
    <row r="4" spans="1:35">
      <c r="A4" s="20" t="s">
        <v>5</v>
      </c>
      <c r="B4" s="158"/>
      <c r="C4" s="158"/>
      <c r="D4" s="146"/>
      <c r="E4" s="55"/>
      <c r="F4" s="54"/>
      <c r="G4" s="54"/>
      <c r="H4" s="54"/>
      <c r="I4" s="54"/>
      <c r="J4" s="54"/>
      <c r="K4" s="54"/>
      <c r="L4" s="54"/>
      <c r="M4" s="54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</row>
    <row r="5" spans="1:35" ht="16.5" thickBot="1">
      <c r="A5" s="4" t="s">
        <v>6</v>
      </c>
      <c r="B5" s="158"/>
      <c r="C5" s="158"/>
      <c r="D5" s="146"/>
      <c r="E5" s="146"/>
      <c r="F5" s="54"/>
      <c r="G5" s="54"/>
      <c r="H5" s="54"/>
      <c r="I5" s="54"/>
      <c r="J5" s="54"/>
      <c r="K5" s="54"/>
      <c r="L5" s="54"/>
      <c r="M5" s="54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</row>
    <row r="6" spans="1:35" ht="12" customHeight="1" thickBo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</row>
    <row r="7" spans="1:35" ht="32.25" customHeight="1" thickBot="1">
      <c r="A7" s="177" t="s">
        <v>7</v>
      </c>
      <c r="B7" s="178"/>
      <c r="C7" s="178"/>
      <c r="D7" s="178"/>
      <c r="E7" s="178"/>
      <c r="F7" s="178"/>
      <c r="G7" s="178"/>
      <c r="H7" s="178"/>
      <c r="I7" s="178"/>
      <c r="J7" s="179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</row>
    <row r="8" spans="1:35">
      <c r="A8" s="5" t="s">
        <v>8</v>
      </c>
      <c r="B8" s="180" t="s">
        <v>5</v>
      </c>
      <c r="C8" s="181"/>
      <c r="D8" s="182"/>
      <c r="E8" s="180" t="s">
        <v>6</v>
      </c>
      <c r="F8" s="181"/>
      <c r="G8" s="182"/>
      <c r="H8" s="180" t="s">
        <v>9</v>
      </c>
      <c r="I8" s="181"/>
      <c r="J8" s="183"/>
      <c r="K8" s="146"/>
      <c r="L8" s="55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</row>
    <row r="9" spans="1:35" ht="16.5" thickBot="1">
      <c r="A9" s="6" t="s">
        <v>10</v>
      </c>
      <c r="B9" s="7" t="s">
        <v>11</v>
      </c>
      <c r="C9" s="184" t="s">
        <v>12</v>
      </c>
      <c r="D9" s="185"/>
      <c r="E9" s="7" t="s">
        <v>11</v>
      </c>
      <c r="F9" s="184" t="s">
        <v>12</v>
      </c>
      <c r="G9" s="185"/>
      <c r="H9" s="7" t="s">
        <v>11</v>
      </c>
      <c r="I9" s="184" t="s">
        <v>12</v>
      </c>
      <c r="J9" s="186"/>
      <c r="K9" s="55"/>
      <c r="L9" s="55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</row>
    <row r="10" spans="1:35">
      <c r="A10" s="39" t="s">
        <v>263</v>
      </c>
      <c r="B10" s="158"/>
      <c r="C10" s="158"/>
      <c r="D10" s="91"/>
      <c r="E10" s="158"/>
      <c r="F10" s="158"/>
      <c r="G10" s="91"/>
      <c r="H10" s="111">
        <f>B10+E10</f>
        <v>0</v>
      </c>
      <c r="I10" s="110">
        <f t="shared" ref="H10:J31" si="0">C10+F10</f>
        <v>0</v>
      </c>
      <c r="J10" s="112"/>
      <c r="K10" s="146"/>
      <c r="L10" s="55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</row>
    <row r="11" spans="1:35">
      <c r="A11" s="39" t="s">
        <v>186</v>
      </c>
      <c r="B11" s="158"/>
      <c r="C11" s="158"/>
      <c r="D11" s="8"/>
      <c r="E11" s="158"/>
      <c r="F11" s="158"/>
      <c r="G11" s="8"/>
      <c r="H11" s="113">
        <f t="shared" si="0"/>
        <v>0</v>
      </c>
      <c r="I11" s="113">
        <f t="shared" si="0"/>
        <v>0</v>
      </c>
      <c r="J11" s="114"/>
      <c r="K11" s="146"/>
      <c r="L11" s="146"/>
      <c r="M11" s="55"/>
      <c r="N11" s="55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</row>
    <row r="12" spans="1:35">
      <c r="A12" s="11" t="s">
        <v>269</v>
      </c>
      <c r="B12" s="158"/>
      <c r="C12" s="158"/>
      <c r="D12" s="8"/>
      <c r="E12" s="158"/>
      <c r="F12" s="158"/>
      <c r="G12" s="8"/>
      <c r="H12" s="113">
        <f t="shared" si="0"/>
        <v>0</v>
      </c>
      <c r="I12" s="113">
        <f t="shared" si="0"/>
        <v>0</v>
      </c>
      <c r="J12" s="114"/>
      <c r="K12" s="146"/>
      <c r="L12" s="146"/>
      <c r="M12" s="55"/>
      <c r="N12" s="55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</row>
    <row r="13" spans="1:35">
      <c r="A13" s="11" t="s">
        <v>264</v>
      </c>
      <c r="B13" s="158"/>
      <c r="C13" s="158"/>
      <c r="D13" s="8"/>
      <c r="E13" s="158"/>
      <c r="F13" s="158"/>
      <c r="G13" s="8"/>
      <c r="H13" s="113">
        <f t="shared" si="0"/>
        <v>0</v>
      </c>
      <c r="I13" s="113">
        <f t="shared" si="0"/>
        <v>0</v>
      </c>
      <c r="J13" s="114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</row>
    <row r="14" spans="1:35">
      <c r="A14" s="11" t="s">
        <v>265</v>
      </c>
      <c r="B14" s="158"/>
      <c r="C14" s="158"/>
      <c r="D14" s="13"/>
      <c r="E14" s="158"/>
      <c r="F14" s="158"/>
      <c r="G14" s="13"/>
      <c r="H14" s="113">
        <f t="shared" si="0"/>
        <v>0</v>
      </c>
      <c r="I14" s="113">
        <f t="shared" si="0"/>
        <v>0</v>
      </c>
      <c r="J14" s="115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</row>
    <row r="15" spans="1:35">
      <c r="A15" s="11" t="s">
        <v>13</v>
      </c>
      <c r="B15" s="158"/>
      <c r="C15" s="158"/>
      <c r="D15" s="159"/>
      <c r="E15" s="158"/>
      <c r="F15" s="158"/>
      <c r="G15" s="159"/>
      <c r="H15" s="113">
        <f t="shared" si="0"/>
        <v>0</v>
      </c>
      <c r="I15" s="113">
        <f t="shared" si="0"/>
        <v>0</v>
      </c>
      <c r="J15" s="116">
        <f>D15+G15</f>
        <v>0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</row>
    <row r="16" spans="1:35">
      <c r="A16" s="11" t="s">
        <v>220</v>
      </c>
      <c r="B16" s="158"/>
      <c r="C16" s="158"/>
      <c r="D16" s="159"/>
      <c r="E16" s="158"/>
      <c r="F16" s="158"/>
      <c r="G16" s="159"/>
      <c r="H16" s="113">
        <f t="shared" si="0"/>
        <v>0</v>
      </c>
      <c r="I16" s="113">
        <f t="shared" si="0"/>
        <v>0</v>
      </c>
      <c r="J16" s="116">
        <f t="shared" si="0"/>
        <v>0</v>
      </c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</row>
    <row r="17" spans="1:35">
      <c r="A17" s="11" t="s">
        <v>221</v>
      </c>
      <c r="B17" s="158"/>
      <c r="C17" s="158"/>
      <c r="D17" s="159"/>
      <c r="E17" s="158"/>
      <c r="F17" s="158"/>
      <c r="G17" s="159"/>
      <c r="H17" s="113">
        <f t="shared" si="0"/>
        <v>0</v>
      </c>
      <c r="I17" s="113">
        <f t="shared" si="0"/>
        <v>0</v>
      </c>
      <c r="J17" s="116">
        <f t="shared" si="0"/>
        <v>0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</row>
    <row r="18" spans="1:35">
      <c r="A18" s="11" t="s">
        <v>14</v>
      </c>
      <c r="B18" s="158"/>
      <c r="C18" s="158"/>
      <c r="D18" s="159"/>
      <c r="E18" s="158"/>
      <c r="F18" s="158"/>
      <c r="G18" s="159"/>
      <c r="H18" s="113">
        <f t="shared" si="0"/>
        <v>0</v>
      </c>
      <c r="I18" s="113">
        <f t="shared" si="0"/>
        <v>0</v>
      </c>
      <c r="J18" s="116">
        <f t="shared" si="0"/>
        <v>0</v>
      </c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</row>
    <row r="19" spans="1:35">
      <c r="A19" s="11" t="s">
        <v>15</v>
      </c>
      <c r="B19" s="158"/>
      <c r="C19" s="158"/>
      <c r="D19" s="159"/>
      <c r="E19" s="158"/>
      <c r="F19" s="158"/>
      <c r="G19" s="159"/>
      <c r="H19" s="113">
        <f t="shared" si="0"/>
        <v>0</v>
      </c>
      <c r="I19" s="113">
        <f t="shared" si="0"/>
        <v>0</v>
      </c>
      <c r="J19" s="116">
        <f t="shared" si="0"/>
        <v>0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</row>
    <row r="20" spans="1:35">
      <c r="A20" s="11" t="s">
        <v>16</v>
      </c>
      <c r="B20" s="158"/>
      <c r="C20" s="158"/>
      <c r="D20" s="159"/>
      <c r="E20" s="158"/>
      <c r="F20" s="158"/>
      <c r="G20" s="159"/>
      <c r="H20" s="113">
        <f t="shared" si="0"/>
        <v>0</v>
      </c>
      <c r="I20" s="113">
        <f t="shared" si="0"/>
        <v>0</v>
      </c>
      <c r="J20" s="116">
        <f t="shared" si="0"/>
        <v>0</v>
      </c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</row>
    <row r="21" spans="1:35">
      <c r="A21" s="11" t="s">
        <v>17</v>
      </c>
      <c r="B21" s="158"/>
      <c r="C21" s="158"/>
      <c r="D21" s="159"/>
      <c r="E21" s="158"/>
      <c r="F21" s="158"/>
      <c r="G21" s="159"/>
      <c r="H21" s="113">
        <f t="shared" si="0"/>
        <v>0</v>
      </c>
      <c r="I21" s="113">
        <f t="shared" si="0"/>
        <v>0</v>
      </c>
      <c r="J21" s="116">
        <f t="shared" si="0"/>
        <v>0</v>
      </c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</row>
    <row r="22" spans="1:35">
      <c r="A22" s="11" t="s">
        <v>18</v>
      </c>
      <c r="B22" s="158"/>
      <c r="C22" s="158"/>
      <c r="D22" s="159"/>
      <c r="E22" s="158"/>
      <c r="F22" s="158"/>
      <c r="G22" s="159"/>
      <c r="H22" s="113">
        <f t="shared" si="0"/>
        <v>0</v>
      </c>
      <c r="I22" s="113">
        <f t="shared" si="0"/>
        <v>0</v>
      </c>
      <c r="J22" s="116">
        <f t="shared" si="0"/>
        <v>0</v>
      </c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</row>
    <row r="23" spans="1:35">
      <c r="A23" s="11" t="s">
        <v>19</v>
      </c>
      <c r="B23" s="158"/>
      <c r="C23" s="158"/>
      <c r="D23" s="159"/>
      <c r="E23" s="158"/>
      <c r="F23" s="158"/>
      <c r="G23" s="159"/>
      <c r="H23" s="113">
        <f t="shared" si="0"/>
        <v>0</v>
      </c>
      <c r="I23" s="113">
        <f t="shared" si="0"/>
        <v>0</v>
      </c>
      <c r="J23" s="116">
        <f>D23+G23</f>
        <v>0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</row>
    <row r="24" spans="1:35">
      <c r="A24" s="11" t="s">
        <v>20</v>
      </c>
      <c r="B24" s="158"/>
      <c r="C24" s="158"/>
      <c r="D24" s="159"/>
      <c r="E24" s="158"/>
      <c r="F24" s="158"/>
      <c r="G24" s="159"/>
      <c r="H24" s="113">
        <f t="shared" si="0"/>
        <v>0</v>
      </c>
      <c r="I24" s="113">
        <f t="shared" si="0"/>
        <v>0</v>
      </c>
      <c r="J24" s="116">
        <f>D24+G24</f>
        <v>0</v>
      </c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</row>
    <row r="25" spans="1:35">
      <c r="A25" s="11" t="s">
        <v>21</v>
      </c>
      <c r="B25" s="158"/>
      <c r="C25" s="158"/>
      <c r="D25" s="15"/>
      <c r="E25" s="158"/>
      <c r="F25" s="158"/>
      <c r="G25" s="8"/>
      <c r="H25" s="113">
        <f t="shared" si="0"/>
        <v>0</v>
      </c>
      <c r="I25" s="113">
        <f t="shared" si="0"/>
        <v>0</v>
      </c>
      <c r="J25" s="114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</row>
    <row r="26" spans="1:35">
      <c r="A26" s="11" t="s">
        <v>22</v>
      </c>
      <c r="B26" s="158"/>
      <c r="C26" s="158"/>
      <c r="D26" s="15"/>
      <c r="E26" s="158"/>
      <c r="F26" s="158"/>
      <c r="G26" s="8"/>
      <c r="H26" s="113">
        <f t="shared" si="0"/>
        <v>0</v>
      </c>
      <c r="I26" s="113">
        <f t="shared" si="0"/>
        <v>0</v>
      </c>
      <c r="J26" s="114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</row>
    <row r="27" spans="1:35">
      <c r="A27" s="11" t="s">
        <v>23</v>
      </c>
      <c r="B27" s="158"/>
      <c r="C27" s="158"/>
      <c r="D27" s="15"/>
      <c r="E27" s="158"/>
      <c r="F27" s="158"/>
      <c r="G27" s="8"/>
      <c r="H27" s="113">
        <f t="shared" si="0"/>
        <v>0</v>
      </c>
      <c r="I27" s="113">
        <f t="shared" si="0"/>
        <v>0</v>
      </c>
      <c r="J27" s="114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</row>
    <row r="28" spans="1:35">
      <c r="A28" s="11" t="s">
        <v>24</v>
      </c>
      <c r="B28" s="158"/>
      <c r="C28" s="158"/>
      <c r="D28" s="15"/>
      <c r="E28" s="158"/>
      <c r="F28" s="158"/>
      <c r="G28" s="8"/>
      <c r="H28" s="113">
        <f t="shared" si="0"/>
        <v>0</v>
      </c>
      <c r="I28" s="113">
        <f t="shared" si="0"/>
        <v>0</v>
      </c>
      <c r="J28" s="114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</row>
    <row r="29" spans="1:35">
      <c r="A29" s="11" t="s">
        <v>25</v>
      </c>
      <c r="B29" s="158"/>
      <c r="C29" s="158"/>
      <c r="D29" s="15"/>
      <c r="E29" s="158"/>
      <c r="F29" s="158"/>
      <c r="G29" s="8"/>
      <c r="H29" s="113">
        <f t="shared" si="0"/>
        <v>0</v>
      </c>
      <c r="I29" s="113">
        <f t="shared" si="0"/>
        <v>0</v>
      </c>
      <c r="J29" s="114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</row>
    <row r="30" spans="1:35">
      <c r="A30" s="11" t="s">
        <v>26</v>
      </c>
      <c r="B30" s="158"/>
      <c r="C30" s="158"/>
      <c r="D30" s="15"/>
      <c r="E30" s="158"/>
      <c r="F30" s="158"/>
      <c r="G30" s="8"/>
      <c r="H30" s="113">
        <f t="shared" si="0"/>
        <v>0</v>
      </c>
      <c r="I30" s="113">
        <f t="shared" si="0"/>
        <v>0</v>
      </c>
      <c r="J30" s="114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</row>
    <row r="31" spans="1:35">
      <c r="A31" s="11" t="s">
        <v>27</v>
      </c>
      <c r="B31" s="158"/>
      <c r="C31" s="158"/>
      <c r="D31" s="16"/>
      <c r="E31" s="158"/>
      <c r="F31" s="158"/>
      <c r="G31" s="13"/>
      <c r="H31" s="113">
        <f t="shared" si="0"/>
        <v>0</v>
      </c>
      <c r="I31" s="113">
        <f t="shared" si="0"/>
        <v>0</v>
      </c>
      <c r="J31" s="115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</row>
    <row r="32" spans="1:35" ht="16.5" thickBot="1">
      <c r="A32" s="6" t="s">
        <v>28</v>
      </c>
      <c r="B32" s="117">
        <f>SUM(B10:B31)</f>
        <v>0</v>
      </c>
      <c r="C32" s="117">
        <f>SUM(C10:C31)</f>
        <v>0</v>
      </c>
      <c r="D32" s="142">
        <f>SUM(D15:D24)</f>
        <v>0</v>
      </c>
      <c r="E32" s="117">
        <f>SUM(E10:E31)</f>
        <v>0</v>
      </c>
      <c r="F32" s="117">
        <f>SUM(F10:F31)</f>
        <v>0</v>
      </c>
      <c r="G32" s="142">
        <f>SUM(G15:G24)</f>
        <v>0</v>
      </c>
      <c r="H32" s="117">
        <f>SUM(H10:H31)</f>
        <v>0</v>
      </c>
      <c r="I32" s="117">
        <f>SUM(I10:I31)</f>
        <v>0</v>
      </c>
      <c r="J32" s="118">
        <f>SUM(J15:J24)</f>
        <v>0</v>
      </c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</row>
    <row r="33" spans="1:35" ht="16.5" thickBot="1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</row>
    <row r="34" spans="1:35" ht="16.5" thickBot="1">
      <c r="A34" s="174" t="s">
        <v>29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</row>
    <row r="35" spans="1:35" ht="30.75" customHeight="1">
      <c r="A35" s="187" t="s">
        <v>2</v>
      </c>
      <c r="B35" s="190" t="s">
        <v>30</v>
      </c>
      <c r="C35" s="191"/>
      <c r="D35" s="190" t="s">
        <v>31</v>
      </c>
      <c r="E35" s="191"/>
      <c r="F35" s="194" t="s">
        <v>32</v>
      </c>
      <c r="G35" s="195"/>
      <c r="H35" s="195"/>
      <c r="I35" s="195"/>
      <c r="J35" s="195"/>
      <c r="K35" s="196"/>
      <c r="L35" s="194" t="s">
        <v>33</v>
      </c>
      <c r="M35" s="195"/>
      <c r="N35" s="195"/>
      <c r="O35" s="195"/>
      <c r="P35" s="195"/>
      <c r="Q35" s="195"/>
      <c r="R35" s="195"/>
      <c r="S35" s="195"/>
      <c r="T35" s="196"/>
      <c r="U35" s="194" t="s">
        <v>34</v>
      </c>
      <c r="V35" s="195"/>
      <c r="W35" s="195"/>
      <c r="X35" s="199"/>
      <c r="Y35" s="200" t="s">
        <v>177</v>
      </c>
      <c r="Z35" s="201"/>
      <c r="AA35" s="204" t="s">
        <v>273</v>
      </c>
      <c r="AB35" s="205"/>
      <c r="AC35" s="146"/>
      <c r="AD35" s="208" t="s">
        <v>182</v>
      </c>
      <c r="AE35" s="209"/>
      <c r="AF35" s="210"/>
      <c r="AG35" s="146"/>
      <c r="AH35" s="146"/>
      <c r="AI35" s="146"/>
    </row>
    <row r="36" spans="1:35" ht="34.9" customHeight="1">
      <c r="A36" s="188"/>
      <c r="B36" s="192"/>
      <c r="C36" s="193"/>
      <c r="D36" s="192"/>
      <c r="E36" s="193"/>
      <c r="F36" s="211" t="s">
        <v>35</v>
      </c>
      <c r="G36" s="212"/>
      <c r="H36" s="211" t="s">
        <v>36</v>
      </c>
      <c r="I36" s="212"/>
      <c r="J36" s="211" t="s">
        <v>37</v>
      </c>
      <c r="K36" s="212"/>
      <c r="L36" s="197" t="s">
        <v>38</v>
      </c>
      <c r="M36" s="197" t="s">
        <v>39</v>
      </c>
      <c r="N36" s="197" t="s">
        <v>40</v>
      </c>
      <c r="O36" s="197" t="s">
        <v>41</v>
      </c>
      <c r="P36" s="197" t="s">
        <v>42</v>
      </c>
      <c r="Q36" s="197" t="s">
        <v>43</v>
      </c>
      <c r="R36" s="197" t="s">
        <v>44</v>
      </c>
      <c r="S36" s="197" t="s">
        <v>45</v>
      </c>
      <c r="T36" s="197" t="s">
        <v>222</v>
      </c>
      <c r="U36" s="197" t="s">
        <v>46</v>
      </c>
      <c r="V36" s="211" t="s">
        <v>47</v>
      </c>
      <c r="W36" s="213"/>
      <c r="X36" s="214"/>
      <c r="Y36" s="202"/>
      <c r="Z36" s="203"/>
      <c r="AA36" s="206"/>
      <c r="AB36" s="207"/>
      <c r="AC36" s="146"/>
      <c r="AD36" s="41" t="s">
        <v>2</v>
      </c>
      <c r="AE36" s="42" t="s">
        <v>183</v>
      </c>
      <c r="AF36" s="43" t="s">
        <v>184</v>
      </c>
      <c r="AG36" s="146"/>
      <c r="AH36" s="146"/>
      <c r="AI36" s="146"/>
    </row>
    <row r="37" spans="1:35" ht="62.25" customHeight="1">
      <c r="A37" s="189"/>
      <c r="B37" s="17" t="s">
        <v>48</v>
      </c>
      <c r="C37" s="17" t="s">
        <v>49</v>
      </c>
      <c r="D37" s="17" t="s">
        <v>48</v>
      </c>
      <c r="E37" s="17" t="s">
        <v>49</v>
      </c>
      <c r="F37" s="17" t="s">
        <v>48</v>
      </c>
      <c r="G37" s="17" t="s">
        <v>49</v>
      </c>
      <c r="H37" s="17" t="s">
        <v>48</v>
      </c>
      <c r="I37" s="17" t="s">
        <v>49</v>
      </c>
      <c r="J37" s="17" t="s">
        <v>48</v>
      </c>
      <c r="K37" s="17" t="s">
        <v>49</v>
      </c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7" t="s">
        <v>50</v>
      </c>
      <c r="W37" s="17" t="s">
        <v>51</v>
      </c>
      <c r="X37" s="18" t="s">
        <v>52</v>
      </c>
      <c r="Y37" s="44" t="s">
        <v>178</v>
      </c>
      <c r="Z37" s="45" t="s">
        <v>179</v>
      </c>
      <c r="AA37" s="45" t="s">
        <v>180</v>
      </c>
      <c r="AB37" s="46" t="s">
        <v>181</v>
      </c>
      <c r="AC37" s="146"/>
      <c r="AD37" s="41" t="s">
        <v>185</v>
      </c>
      <c r="AE37" s="158"/>
      <c r="AF37" s="158"/>
      <c r="AG37" s="146"/>
      <c r="AH37" s="146"/>
      <c r="AI37" s="146"/>
    </row>
    <row r="38" spans="1:35" ht="16.5" thickBot="1">
      <c r="A38" s="20" t="s">
        <v>5</v>
      </c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46"/>
      <c r="AD38" s="47" t="s">
        <v>6</v>
      </c>
      <c r="AE38" s="158"/>
      <c r="AF38" s="158"/>
      <c r="AG38" s="146"/>
      <c r="AH38" s="146"/>
      <c r="AI38" s="146"/>
    </row>
    <row r="39" spans="1:35" ht="16.5" thickBot="1">
      <c r="A39" s="4" t="s">
        <v>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46"/>
      <c r="AD39" s="146"/>
      <c r="AE39" s="146"/>
      <c r="AF39" s="146"/>
      <c r="AG39" s="146"/>
      <c r="AH39" s="146"/>
      <c r="AI39" s="146"/>
    </row>
    <row r="40" spans="1:35" ht="16.5" thickBot="1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</row>
    <row r="41" spans="1:35" ht="16.5" thickBot="1">
      <c r="A41" s="174" t="s">
        <v>53</v>
      </c>
      <c r="B41" s="175"/>
      <c r="C41" s="175"/>
      <c r="D41" s="175"/>
      <c r="E41" s="17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</row>
    <row r="42" spans="1:35" ht="30.6" customHeight="1">
      <c r="A42" s="3" t="s">
        <v>54</v>
      </c>
      <c r="B42" s="194" t="s">
        <v>55</v>
      </c>
      <c r="C42" s="196"/>
      <c r="D42" s="194" t="s">
        <v>56</v>
      </c>
      <c r="E42" s="196"/>
      <c r="F42" s="194" t="s">
        <v>57</v>
      </c>
      <c r="G42" s="196"/>
      <c r="H42" s="194" t="s">
        <v>58</v>
      </c>
      <c r="I42" s="196"/>
      <c r="J42" s="194" t="s">
        <v>59</v>
      </c>
      <c r="K42" s="196"/>
      <c r="L42" s="194" t="s">
        <v>60</v>
      </c>
      <c r="M42" s="196"/>
      <c r="N42" s="194" t="s">
        <v>61</v>
      </c>
      <c r="O42" s="196"/>
      <c r="P42" s="194" t="s">
        <v>62</v>
      </c>
      <c r="Q42" s="196"/>
      <c r="R42" s="194" t="s">
        <v>63</v>
      </c>
      <c r="S42" s="195"/>
      <c r="T42" s="196"/>
      <c r="U42" s="194" t="s">
        <v>64</v>
      </c>
      <c r="V42" s="196"/>
      <c r="W42" s="194" t="s">
        <v>65</v>
      </c>
      <c r="X42" s="196"/>
      <c r="Y42" s="194" t="s">
        <v>66</v>
      </c>
      <c r="Z42" s="199"/>
      <c r="AA42" s="146"/>
      <c r="AB42" s="169" t="s">
        <v>53</v>
      </c>
      <c r="AC42" s="169"/>
      <c r="AD42" s="146"/>
      <c r="AE42" s="170" t="s">
        <v>280</v>
      </c>
      <c r="AF42" s="170"/>
      <c r="AG42" s="146"/>
      <c r="AH42" s="171" t="s">
        <v>281</v>
      </c>
      <c r="AI42" s="171"/>
    </row>
    <row r="43" spans="1:35" ht="31.5">
      <c r="A43" s="20" t="s">
        <v>2</v>
      </c>
      <c r="B43" s="17" t="s">
        <v>67</v>
      </c>
      <c r="C43" s="17" t="s">
        <v>6</v>
      </c>
      <c r="D43" s="17" t="s">
        <v>67</v>
      </c>
      <c r="E43" s="17" t="s">
        <v>6</v>
      </c>
      <c r="F43" s="17" t="s">
        <v>67</v>
      </c>
      <c r="G43" s="17" t="s">
        <v>6</v>
      </c>
      <c r="H43" s="17" t="s">
        <v>67</v>
      </c>
      <c r="I43" s="17" t="s">
        <v>6</v>
      </c>
      <c r="J43" s="17" t="s">
        <v>67</v>
      </c>
      <c r="K43" s="17" t="s">
        <v>6</v>
      </c>
      <c r="L43" s="17" t="s">
        <v>67</v>
      </c>
      <c r="M43" s="17" t="s">
        <v>6</v>
      </c>
      <c r="N43" s="17" t="s">
        <v>67</v>
      </c>
      <c r="O43" s="17" t="s">
        <v>6</v>
      </c>
      <c r="P43" s="17" t="s">
        <v>67</v>
      </c>
      <c r="Q43" s="17" t="s">
        <v>6</v>
      </c>
      <c r="R43" s="17" t="s">
        <v>67</v>
      </c>
      <c r="S43" s="211" t="s">
        <v>6</v>
      </c>
      <c r="T43" s="212"/>
      <c r="U43" s="17" t="s">
        <v>67</v>
      </c>
      <c r="V43" s="17" t="s">
        <v>6</v>
      </c>
      <c r="W43" s="17" t="s">
        <v>67</v>
      </c>
      <c r="X43" s="17" t="s">
        <v>6</v>
      </c>
      <c r="Y43" s="17" t="s">
        <v>67</v>
      </c>
      <c r="Z43" s="18" t="s">
        <v>6</v>
      </c>
      <c r="AA43" s="146"/>
      <c r="AB43" s="17" t="s">
        <v>67</v>
      </c>
      <c r="AC43" s="17" t="s">
        <v>6</v>
      </c>
      <c r="AD43" s="146"/>
      <c r="AE43" s="17" t="s">
        <v>67</v>
      </c>
      <c r="AF43" s="17" t="s">
        <v>6</v>
      </c>
      <c r="AG43" s="146"/>
      <c r="AH43" s="17" t="s">
        <v>67</v>
      </c>
      <c r="AI43" s="17" t="s">
        <v>6</v>
      </c>
    </row>
    <row r="44" spans="1:35" ht="30" customHeight="1">
      <c r="A44" s="21" t="s">
        <v>68</v>
      </c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220"/>
      <c r="T44" s="221"/>
      <c r="U44" s="160"/>
      <c r="V44" s="160"/>
      <c r="W44" s="160"/>
      <c r="X44" s="160"/>
      <c r="Y44" s="160"/>
      <c r="Z44" s="160"/>
      <c r="AA44" s="21" t="s">
        <v>68</v>
      </c>
      <c r="AB44" s="56">
        <f>U44+W44+Y44+R44+P44+N44+L44+J44+H44+F44+D44+B44</f>
        <v>0</v>
      </c>
      <c r="AC44" s="56">
        <f>V44+X44+Z44+S44+Q44+O44+M44+K44+I44+G44+E44+C44</f>
        <v>0</v>
      </c>
      <c r="AD44" s="146"/>
      <c r="AE44" s="62">
        <f>D38+E38</f>
        <v>0</v>
      </c>
      <c r="AF44" s="62">
        <f>D39+E39</f>
        <v>0</v>
      </c>
      <c r="AG44" s="146"/>
      <c r="AH44" s="62">
        <f>AB44-AE44</f>
        <v>0</v>
      </c>
      <c r="AI44" s="62">
        <f t="shared" ref="AI44:AI47" si="1">AC44-AF44</f>
        <v>0</v>
      </c>
    </row>
    <row r="45" spans="1:35" ht="36" customHeight="1">
      <c r="A45" s="58" t="s">
        <v>69</v>
      </c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222"/>
      <c r="T45" s="223"/>
      <c r="U45" s="161"/>
      <c r="V45" s="161"/>
      <c r="W45" s="161"/>
      <c r="X45" s="161"/>
      <c r="Y45" s="161"/>
      <c r="Z45" s="161"/>
      <c r="AA45" s="127" t="s">
        <v>69</v>
      </c>
      <c r="AB45" s="56">
        <f>U45+W45+Y45+R45+P45+N45+L45+J45+H45+F45+D45+B45</f>
        <v>0</v>
      </c>
      <c r="AC45" s="56">
        <f>V45+X45+Z45+S45+Q45+O45+M45+K45+I45+G45+E45+C45</f>
        <v>0</v>
      </c>
      <c r="AD45" s="146"/>
      <c r="AE45" s="56">
        <f>C52+C53+D52+D53</f>
        <v>0</v>
      </c>
      <c r="AF45" s="56">
        <f>C54+C55+D54+D55</f>
        <v>0</v>
      </c>
      <c r="AG45" s="146"/>
      <c r="AH45" s="62">
        <f t="shared" ref="AH45:AH47" si="2">AB45-AE45</f>
        <v>0</v>
      </c>
      <c r="AI45" s="62">
        <f t="shared" si="1"/>
        <v>0</v>
      </c>
    </row>
    <row r="46" spans="1:35" ht="35.25" customHeight="1">
      <c r="A46" s="59" t="s">
        <v>70</v>
      </c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224"/>
      <c r="T46" s="225"/>
      <c r="U46" s="162"/>
      <c r="V46" s="162"/>
      <c r="W46" s="162"/>
      <c r="X46" s="162"/>
      <c r="Y46" s="162"/>
      <c r="Z46" s="162"/>
      <c r="AA46" s="128" t="s">
        <v>70</v>
      </c>
      <c r="AB46" s="56">
        <f t="shared" ref="AB46:AC47" si="3">U46+W46+Y46+R46+P46+N46+L46+J46+H46+F46+D46+B46</f>
        <v>0</v>
      </c>
      <c r="AC46" s="56">
        <f t="shared" si="3"/>
        <v>0</v>
      </c>
      <c r="AD46" s="146"/>
      <c r="AE46" s="56">
        <f>E52+E53</f>
        <v>0</v>
      </c>
      <c r="AF46" s="56">
        <f>E54+E55</f>
        <v>0</v>
      </c>
      <c r="AG46" s="146"/>
      <c r="AH46" s="62">
        <f t="shared" si="2"/>
        <v>0</v>
      </c>
      <c r="AI46" s="62">
        <f t="shared" si="1"/>
        <v>0</v>
      </c>
    </row>
    <row r="47" spans="1:35" ht="30.75" thickBot="1">
      <c r="A47" s="60" t="s">
        <v>71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226"/>
      <c r="T47" s="227"/>
      <c r="U47" s="163"/>
      <c r="V47" s="163"/>
      <c r="W47" s="163"/>
      <c r="X47" s="163"/>
      <c r="Y47" s="163"/>
      <c r="Z47" s="163"/>
      <c r="AA47" s="129" t="s">
        <v>71</v>
      </c>
      <c r="AB47" s="56">
        <f>U47+W47+Y47+R47+P47+N47+L47+J47+H47+F47+D47+B47</f>
        <v>0</v>
      </c>
      <c r="AC47" s="56">
        <f t="shared" si="3"/>
        <v>0</v>
      </c>
      <c r="AD47" s="146"/>
      <c r="AE47" s="62">
        <f>F52+F53+G52+G53+H52+H53+I52+I53+J52+J53+K52+K53+L52+L53+M52+M53+N52+N53+O52+O53+P52+P53+Q52+Q53+R52+R53+S52+S53+T52+T53+U52+U53+V52+V53+W52+W53+X52+X53</f>
        <v>0</v>
      </c>
      <c r="AF47" s="62">
        <f>Y54+Y55-(C54+C55+D54+D55+E54+E55)</f>
        <v>0</v>
      </c>
      <c r="AG47" s="146"/>
      <c r="AH47" s="62">
        <f t="shared" si="2"/>
        <v>0</v>
      </c>
      <c r="AI47" s="62">
        <f t="shared" si="1"/>
        <v>0</v>
      </c>
    </row>
    <row r="48" spans="1:3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</row>
    <row r="49" spans="1:35" ht="16.5" thickBot="1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</row>
    <row r="50" spans="1:35" ht="16.5" thickBot="1">
      <c r="A50" s="174" t="s">
        <v>72</v>
      </c>
      <c r="B50" s="175"/>
      <c r="C50" s="175"/>
      <c r="D50" s="175"/>
      <c r="E50" s="175"/>
      <c r="F50" s="17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</row>
    <row r="51" spans="1:35" ht="31.5">
      <c r="A51" s="3" t="s">
        <v>2</v>
      </c>
      <c r="B51" s="22" t="s">
        <v>73</v>
      </c>
      <c r="C51" s="22" t="s">
        <v>74</v>
      </c>
      <c r="D51" s="22" t="s">
        <v>75</v>
      </c>
      <c r="E51" s="22" t="s">
        <v>76</v>
      </c>
      <c r="F51" s="22" t="s">
        <v>223</v>
      </c>
      <c r="G51" s="22" t="s">
        <v>224</v>
      </c>
      <c r="H51" s="22" t="s">
        <v>38</v>
      </c>
      <c r="I51" s="22" t="s">
        <v>225</v>
      </c>
      <c r="J51" s="22" t="s">
        <v>226</v>
      </c>
      <c r="K51" s="22" t="s">
        <v>40</v>
      </c>
      <c r="L51" s="22" t="s">
        <v>41</v>
      </c>
      <c r="M51" s="22" t="s">
        <v>42</v>
      </c>
      <c r="N51" s="22" t="s">
        <v>43</v>
      </c>
      <c r="O51" s="22" t="s">
        <v>227</v>
      </c>
      <c r="P51" s="22" t="s">
        <v>45</v>
      </c>
      <c r="Q51" s="22" t="s">
        <v>228</v>
      </c>
      <c r="R51" s="22" t="s">
        <v>77</v>
      </c>
      <c r="S51" s="22" t="s">
        <v>229</v>
      </c>
      <c r="T51" s="22" t="s">
        <v>78</v>
      </c>
      <c r="U51" s="22" t="s">
        <v>79</v>
      </c>
      <c r="V51" s="22" t="s">
        <v>80</v>
      </c>
      <c r="W51" s="22" t="s">
        <v>81</v>
      </c>
      <c r="X51" s="22" t="s">
        <v>270</v>
      </c>
      <c r="Y51" s="23" t="s">
        <v>28</v>
      </c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</row>
    <row r="52" spans="1:35">
      <c r="A52" s="215" t="s">
        <v>5</v>
      </c>
      <c r="B52" s="17" t="s">
        <v>82</v>
      </c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8">
        <f t="shared" ref="Y52:Y57" si="4">SUM(C52:X52)</f>
        <v>0</v>
      </c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</row>
    <row r="53" spans="1:35">
      <c r="A53" s="189"/>
      <c r="B53" s="17" t="s">
        <v>12</v>
      </c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8">
        <f t="shared" si="4"/>
        <v>0</v>
      </c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</row>
    <row r="54" spans="1:35">
      <c r="A54" s="215" t="s">
        <v>6</v>
      </c>
      <c r="B54" s="17" t="s">
        <v>82</v>
      </c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8">
        <f t="shared" si="4"/>
        <v>0</v>
      </c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</row>
    <row r="55" spans="1:35">
      <c r="A55" s="189"/>
      <c r="B55" s="17" t="s">
        <v>12</v>
      </c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8">
        <f t="shared" si="4"/>
        <v>0</v>
      </c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</row>
    <row r="56" spans="1:35">
      <c r="A56" s="215" t="s">
        <v>9</v>
      </c>
      <c r="B56" s="17" t="s">
        <v>82</v>
      </c>
      <c r="C56" s="17">
        <f>C52+C54</f>
        <v>0</v>
      </c>
      <c r="D56" s="17">
        <f t="shared" ref="C56:X57" si="5">D52+D54</f>
        <v>0</v>
      </c>
      <c r="E56" s="17">
        <f t="shared" si="5"/>
        <v>0</v>
      </c>
      <c r="F56" s="17">
        <f t="shared" si="5"/>
        <v>0</v>
      </c>
      <c r="G56" s="17">
        <f t="shared" si="5"/>
        <v>0</v>
      </c>
      <c r="H56" s="17">
        <f t="shared" si="5"/>
        <v>0</v>
      </c>
      <c r="I56" s="17">
        <f t="shared" si="5"/>
        <v>0</v>
      </c>
      <c r="J56" s="17">
        <f t="shared" si="5"/>
        <v>0</v>
      </c>
      <c r="K56" s="17">
        <f t="shared" si="5"/>
        <v>0</v>
      </c>
      <c r="L56" s="17">
        <f t="shared" si="5"/>
        <v>0</v>
      </c>
      <c r="M56" s="17">
        <f t="shared" si="5"/>
        <v>0</v>
      </c>
      <c r="N56" s="17">
        <f t="shared" si="5"/>
        <v>0</v>
      </c>
      <c r="O56" s="17">
        <f t="shared" si="5"/>
        <v>0</v>
      </c>
      <c r="P56" s="17">
        <f t="shared" si="5"/>
        <v>0</v>
      </c>
      <c r="Q56" s="17">
        <f t="shared" si="5"/>
        <v>0</v>
      </c>
      <c r="R56" s="17">
        <f t="shared" si="5"/>
        <v>0</v>
      </c>
      <c r="S56" s="17">
        <f t="shared" si="5"/>
        <v>0</v>
      </c>
      <c r="T56" s="17">
        <f t="shared" si="5"/>
        <v>0</v>
      </c>
      <c r="U56" s="17">
        <f t="shared" si="5"/>
        <v>0</v>
      </c>
      <c r="V56" s="17">
        <f t="shared" si="5"/>
        <v>0</v>
      </c>
      <c r="W56" s="17">
        <f t="shared" si="5"/>
        <v>0</v>
      </c>
      <c r="X56" s="17">
        <f t="shared" si="5"/>
        <v>0</v>
      </c>
      <c r="Y56" s="18">
        <f t="shared" si="4"/>
        <v>0</v>
      </c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</row>
    <row r="57" spans="1:35" ht="16.5" thickBot="1">
      <c r="A57" s="216"/>
      <c r="B57" s="19" t="s">
        <v>12</v>
      </c>
      <c r="C57" s="17">
        <f t="shared" si="5"/>
        <v>0</v>
      </c>
      <c r="D57" s="17">
        <f t="shared" si="5"/>
        <v>0</v>
      </c>
      <c r="E57" s="17">
        <f t="shared" si="5"/>
        <v>0</v>
      </c>
      <c r="F57" s="17">
        <f t="shared" si="5"/>
        <v>0</v>
      </c>
      <c r="G57" s="17">
        <f t="shared" si="5"/>
        <v>0</v>
      </c>
      <c r="H57" s="17">
        <f t="shared" si="5"/>
        <v>0</v>
      </c>
      <c r="I57" s="17">
        <f t="shared" si="5"/>
        <v>0</v>
      </c>
      <c r="J57" s="17">
        <f t="shared" si="5"/>
        <v>0</v>
      </c>
      <c r="K57" s="17">
        <f t="shared" si="5"/>
        <v>0</v>
      </c>
      <c r="L57" s="17">
        <f t="shared" si="5"/>
        <v>0</v>
      </c>
      <c r="M57" s="17">
        <f t="shared" si="5"/>
        <v>0</v>
      </c>
      <c r="N57" s="17">
        <f t="shared" si="5"/>
        <v>0</v>
      </c>
      <c r="O57" s="17">
        <f t="shared" si="5"/>
        <v>0</v>
      </c>
      <c r="P57" s="17">
        <f t="shared" si="5"/>
        <v>0</v>
      </c>
      <c r="Q57" s="17">
        <f t="shared" si="5"/>
        <v>0</v>
      </c>
      <c r="R57" s="17">
        <f t="shared" si="5"/>
        <v>0</v>
      </c>
      <c r="S57" s="17">
        <f t="shared" si="5"/>
        <v>0</v>
      </c>
      <c r="T57" s="17">
        <f t="shared" si="5"/>
        <v>0</v>
      </c>
      <c r="U57" s="17">
        <f t="shared" si="5"/>
        <v>0</v>
      </c>
      <c r="V57" s="17">
        <f t="shared" si="5"/>
        <v>0</v>
      </c>
      <c r="W57" s="17">
        <f t="shared" si="5"/>
        <v>0</v>
      </c>
      <c r="X57" s="17">
        <f t="shared" si="5"/>
        <v>0</v>
      </c>
      <c r="Y57" s="18">
        <f t="shared" si="4"/>
        <v>0</v>
      </c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</row>
    <row r="58" spans="1:35" ht="16.5" thickBot="1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</row>
    <row r="59" spans="1:35" ht="31.5" customHeight="1" thickBot="1">
      <c r="A59" s="217" t="s">
        <v>83</v>
      </c>
      <c r="B59" s="218"/>
      <c r="C59" s="218"/>
      <c r="D59" s="218"/>
      <c r="E59" s="218"/>
      <c r="F59" s="218"/>
      <c r="G59" s="218"/>
      <c r="H59" s="218"/>
      <c r="I59" s="218"/>
      <c r="J59" s="218"/>
      <c r="K59" s="219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</row>
    <row r="60" spans="1:35" ht="105" customHeight="1">
      <c r="A60" s="3" t="s">
        <v>2</v>
      </c>
      <c r="B60" s="22" t="s">
        <v>84</v>
      </c>
      <c r="C60" s="22" t="s">
        <v>85</v>
      </c>
      <c r="D60" s="22" t="s">
        <v>86</v>
      </c>
      <c r="E60" s="105" t="s">
        <v>87</v>
      </c>
      <c r="F60" s="22" t="s">
        <v>88</v>
      </c>
      <c r="G60" s="22" t="s">
        <v>89</v>
      </c>
      <c r="H60" s="22" t="s">
        <v>90</v>
      </c>
      <c r="I60" s="22" t="s">
        <v>91</v>
      </c>
      <c r="J60" s="22" t="s">
        <v>92</v>
      </c>
      <c r="K60" s="23" t="s">
        <v>93</v>
      </c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</row>
    <row r="61" spans="1:35" ht="32.25" customHeight="1">
      <c r="A61" s="215" t="s">
        <v>5</v>
      </c>
      <c r="B61" s="17" t="s">
        <v>74</v>
      </c>
      <c r="C61" s="158"/>
      <c r="D61" s="158"/>
      <c r="E61" s="158"/>
      <c r="F61" s="158"/>
      <c r="G61" s="158"/>
      <c r="H61" s="158"/>
      <c r="I61" s="158"/>
      <c r="J61" s="158"/>
      <c r="K61" s="158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</row>
    <row r="62" spans="1:35" ht="41.25" customHeight="1">
      <c r="A62" s="188"/>
      <c r="B62" s="17" t="s">
        <v>94</v>
      </c>
      <c r="C62" s="158"/>
      <c r="D62" s="158"/>
      <c r="E62" s="158"/>
      <c r="F62" s="164"/>
      <c r="G62" s="164"/>
      <c r="H62" s="158"/>
      <c r="I62" s="164"/>
      <c r="J62" s="158"/>
      <c r="K62" s="158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</row>
    <row r="63" spans="1:35" ht="32.25" customHeight="1">
      <c r="A63" s="189"/>
      <c r="B63" s="17" t="s">
        <v>95</v>
      </c>
      <c r="C63" s="158"/>
      <c r="D63" s="158"/>
      <c r="E63" s="158"/>
      <c r="F63" s="165"/>
      <c r="G63" s="165"/>
      <c r="H63" s="158"/>
      <c r="I63" s="165"/>
      <c r="J63" s="158"/>
      <c r="K63" s="158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</row>
    <row r="64" spans="1:35">
      <c r="A64" s="215" t="s">
        <v>6</v>
      </c>
      <c r="B64" s="17" t="s">
        <v>74</v>
      </c>
      <c r="C64" s="158"/>
      <c r="D64" s="158"/>
      <c r="E64" s="158"/>
      <c r="F64" s="158"/>
      <c r="G64" s="158"/>
      <c r="H64" s="158"/>
      <c r="I64" s="158"/>
      <c r="J64" s="158"/>
      <c r="K64" s="158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</row>
    <row r="65" spans="1:35" ht="42.75" customHeight="1">
      <c r="A65" s="188"/>
      <c r="B65" s="17" t="s">
        <v>94</v>
      </c>
      <c r="C65" s="158"/>
      <c r="D65" s="158"/>
      <c r="E65" s="158"/>
      <c r="F65" s="165"/>
      <c r="G65" s="165"/>
      <c r="H65" s="158"/>
      <c r="I65" s="165"/>
      <c r="J65" s="158"/>
      <c r="K65" s="158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</row>
    <row r="66" spans="1:35" ht="37.9" customHeight="1" thickBot="1">
      <c r="A66" s="216"/>
      <c r="B66" s="19" t="s">
        <v>95</v>
      </c>
      <c r="C66" s="158"/>
      <c r="D66" s="158"/>
      <c r="E66" s="158"/>
      <c r="F66" s="166"/>
      <c r="G66" s="166"/>
      <c r="H66" s="158"/>
      <c r="I66" s="166"/>
      <c r="J66" s="158"/>
      <c r="K66" s="158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</row>
    <row r="67" spans="1:3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</row>
    <row r="68" spans="1:35" ht="16.5" thickBot="1">
      <c r="A68" s="234" t="s">
        <v>96</v>
      </c>
      <c r="B68" s="235"/>
      <c r="C68" s="235"/>
      <c r="D68" s="235"/>
      <c r="E68" s="235"/>
      <c r="F68" s="235"/>
      <c r="G68" s="235"/>
      <c r="H68" s="235"/>
      <c r="I68" s="235"/>
      <c r="J68" s="235"/>
      <c r="K68" s="235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</row>
    <row r="69" spans="1:35" ht="32.25" thickBot="1">
      <c r="A69" s="152" t="s">
        <v>2</v>
      </c>
      <c r="B69" s="153" t="s">
        <v>97</v>
      </c>
      <c r="C69" s="26" t="s">
        <v>38</v>
      </c>
      <c r="D69" s="27" t="s">
        <v>39</v>
      </c>
      <c r="E69" s="27" t="s">
        <v>40</v>
      </c>
      <c r="F69" s="27" t="s">
        <v>41</v>
      </c>
      <c r="G69" s="27" t="s">
        <v>98</v>
      </c>
      <c r="H69" s="27" t="s">
        <v>43</v>
      </c>
      <c r="I69" s="27" t="s">
        <v>44</v>
      </c>
      <c r="J69" s="28" t="s">
        <v>45</v>
      </c>
      <c r="K69" s="28" t="s">
        <v>276</v>
      </c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</row>
    <row r="70" spans="1:35" ht="28.5" customHeight="1">
      <c r="A70" s="236" t="s">
        <v>5</v>
      </c>
      <c r="B70" s="29" t="s">
        <v>99</v>
      </c>
      <c r="C70" s="158"/>
      <c r="D70" s="158"/>
      <c r="E70" s="158"/>
      <c r="F70" s="158"/>
      <c r="G70" s="158"/>
      <c r="H70" s="158"/>
      <c r="I70" s="158"/>
      <c r="J70" s="158"/>
      <c r="K70" s="158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</row>
    <row r="71" spans="1:35" ht="31.5">
      <c r="A71" s="237"/>
      <c r="B71" s="30" t="s">
        <v>100</v>
      </c>
      <c r="C71" s="158"/>
      <c r="D71" s="158"/>
      <c r="E71" s="158"/>
      <c r="F71" s="158"/>
      <c r="G71" s="158"/>
      <c r="H71" s="158"/>
      <c r="I71" s="158"/>
      <c r="J71" s="158"/>
      <c r="K71" s="158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</row>
    <row r="72" spans="1:35" ht="31.5">
      <c r="A72" s="237"/>
      <c r="B72" s="30" t="s">
        <v>101</v>
      </c>
      <c r="C72" s="158"/>
      <c r="D72" s="158"/>
      <c r="E72" s="158"/>
      <c r="F72" s="158"/>
      <c r="G72" s="158"/>
      <c r="H72" s="158"/>
      <c r="I72" s="158"/>
      <c r="J72" s="158"/>
      <c r="K72" s="158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</row>
    <row r="73" spans="1:35" ht="31.5">
      <c r="A73" s="237"/>
      <c r="B73" s="30" t="s">
        <v>102</v>
      </c>
      <c r="C73" s="158"/>
      <c r="D73" s="158"/>
      <c r="E73" s="158"/>
      <c r="F73" s="158"/>
      <c r="G73" s="158"/>
      <c r="H73" s="158"/>
      <c r="I73" s="158"/>
      <c r="J73" s="158"/>
      <c r="K73" s="158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</row>
    <row r="74" spans="1:35" ht="30" customHeight="1" thickBot="1">
      <c r="A74" s="238"/>
      <c r="B74" s="31" t="s">
        <v>93</v>
      </c>
      <c r="C74" s="158"/>
      <c r="D74" s="158"/>
      <c r="E74" s="158"/>
      <c r="F74" s="158"/>
      <c r="G74" s="158"/>
      <c r="H74" s="158"/>
      <c r="I74" s="158"/>
      <c r="J74" s="158"/>
      <c r="K74" s="158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</row>
    <row r="75" spans="1:35" ht="31.5" customHeight="1">
      <c r="A75" s="236" t="s">
        <v>6</v>
      </c>
      <c r="B75" s="32" t="s">
        <v>99</v>
      </c>
      <c r="C75" s="158"/>
      <c r="D75" s="158"/>
      <c r="E75" s="158"/>
      <c r="F75" s="158"/>
      <c r="G75" s="158"/>
      <c r="H75" s="158"/>
      <c r="I75" s="158"/>
      <c r="J75" s="158"/>
      <c r="K75" s="158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</row>
    <row r="76" spans="1:35" ht="31.5">
      <c r="A76" s="237"/>
      <c r="B76" s="30" t="s">
        <v>100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</row>
    <row r="77" spans="1:35" ht="31.5">
      <c r="A77" s="237"/>
      <c r="B77" s="30" t="s">
        <v>101</v>
      </c>
      <c r="C77" s="158"/>
      <c r="D77" s="158"/>
      <c r="E77" s="158"/>
      <c r="F77" s="158"/>
      <c r="G77" s="158"/>
      <c r="H77" s="158"/>
      <c r="I77" s="158"/>
      <c r="J77" s="158"/>
      <c r="K77" s="158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</row>
    <row r="78" spans="1:35" ht="31.5">
      <c r="A78" s="237"/>
      <c r="B78" s="30" t="s">
        <v>102</v>
      </c>
      <c r="C78" s="158"/>
      <c r="D78" s="158"/>
      <c r="E78" s="158"/>
      <c r="F78" s="158"/>
      <c r="G78" s="158"/>
      <c r="H78" s="158"/>
      <c r="I78" s="158"/>
      <c r="J78" s="158"/>
      <c r="K78" s="158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</row>
    <row r="79" spans="1:35" ht="33.75" customHeight="1" thickBot="1">
      <c r="A79" s="238"/>
      <c r="B79" s="31" t="s">
        <v>93</v>
      </c>
      <c r="C79" s="158"/>
      <c r="D79" s="158"/>
      <c r="E79" s="158"/>
      <c r="F79" s="158"/>
      <c r="G79" s="158"/>
      <c r="H79" s="158"/>
      <c r="I79" s="158"/>
      <c r="J79" s="158"/>
      <c r="K79" s="158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</row>
    <row r="80" spans="1:35" ht="16.5" thickBot="1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</row>
    <row r="81" spans="1:35" ht="24.95" customHeight="1">
      <c r="A81" s="239" t="s">
        <v>219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1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</row>
    <row r="82" spans="1:35" ht="24.95" customHeight="1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4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</row>
    <row r="83" spans="1:35" ht="24.95" customHeight="1" thickBot="1">
      <c r="A83" s="245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  <c r="N83" s="247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</row>
    <row r="84" spans="1:35" ht="24.9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</row>
    <row r="85" spans="1:35">
      <c r="A85" s="228" t="s">
        <v>103</v>
      </c>
      <c r="B85" s="229"/>
      <c r="C85" s="229"/>
      <c r="D85" s="229"/>
      <c r="E85" s="230"/>
      <c r="F85" s="145">
        <f>(E38+D38)-SUM(F38:K38)</f>
        <v>0</v>
      </c>
      <c r="G85" s="146"/>
      <c r="H85" s="231" t="s">
        <v>104</v>
      </c>
      <c r="I85" s="232"/>
      <c r="J85" s="232"/>
      <c r="K85" s="232"/>
      <c r="L85" s="233"/>
      <c r="M85" s="145">
        <f>(C52+C53)-SUM(C61:K61)</f>
        <v>0</v>
      </c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</row>
    <row r="86" spans="1:35">
      <c r="A86" s="228" t="s">
        <v>105</v>
      </c>
      <c r="B86" s="229"/>
      <c r="C86" s="229"/>
      <c r="D86" s="229"/>
      <c r="E86" s="230"/>
      <c r="F86" s="145">
        <f>(E39+D39)-SUM(F39:K39)</f>
        <v>0</v>
      </c>
      <c r="G86" s="146"/>
      <c r="H86" s="231" t="s">
        <v>106</v>
      </c>
      <c r="I86" s="232"/>
      <c r="J86" s="232"/>
      <c r="K86" s="232"/>
      <c r="L86" s="233"/>
      <c r="M86" s="145">
        <f>(C54+C55)-SUM(C64:K64)</f>
        <v>0</v>
      </c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</row>
    <row r="87" spans="1:35">
      <c r="A87" s="228" t="s">
        <v>107</v>
      </c>
      <c r="B87" s="229"/>
      <c r="C87" s="229"/>
      <c r="D87" s="229"/>
      <c r="E87" s="230"/>
      <c r="F87" s="145">
        <f>(E38+D38)-SUM(L38:T38)</f>
        <v>0</v>
      </c>
      <c r="G87" s="146"/>
      <c r="H87" s="231" t="s">
        <v>108</v>
      </c>
      <c r="I87" s="232"/>
      <c r="J87" s="232"/>
      <c r="K87" s="232"/>
      <c r="L87" s="233"/>
      <c r="M87" s="145">
        <f>(D52+D53)-SUM(C62:K62)</f>
        <v>0</v>
      </c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</row>
    <row r="88" spans="1:35">
      <c r="A88" s="228" t="s">
        <v>109</v>
      </c>
      <c r="B88" s="229"/>
      <c r="C88" s="229"/>
      <c r="D88" s="229"/>
      <c r="E88" s="230"/>
      <c r="F88" s="145">
        <f>(E39+D39)-SUM(L39:T39)</f>
        <v>0</v>
      </c>
      <c r="G88" s="146"/>
      <c r="H88" s="231" t="s">
        <v>110</v>
      </c>
      <c r="I88" s="232"/>
      <c r="J88" s="232"/>
      <c r="K88" s="232"/>
      <c r="L88" s="233"/>
      <c r="M88" s="145">
        <f>(D54+D55)-SUM(C65:K65)</f>
        <v>0</v>
      </c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</row>
    <row r="89" spans="1:35">
      <c r="A89" s="228" t="s">
        <v>111</v>
      </c>
      <c r="B89" s="229"/>
      <c r="C89" s="229"/>
      <c r="D89" s="229"/>
      <c r="E89" s="230"/>
      <c r="F89" s="145">
        <f>(E38+D38)-(B44+D44+F44+H44+J44+L44+N44+P44+R44+U44+W44+Y44)</f>
        <v>0</v>
      </c>
      <c r="G89" s="146"/>
      <c r="H89" s="231" t="s">
        <v>112</v>
      </c>
      <c r="I89" s="232"/>
      <c r="J89" s="232"/>
      <c r="K89" s="232"/>
      <c r="L89" s="233"/>
      <c r="M89" s="145">
        <f>(E52+E53)-SUM(C63:K63)</f>
        <v>0</v>
      </c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</row>
    <row r="90" spans="1:35">
      <c r="A90" s="228" t="s">
        <v>113</v>
      </c>
      <c r="B90" s="229"/>
      <c r="C90" s="229"/>
      <c r="D90" s="229"/>
      <c r="E90" s="230"/>
      <c r="F90" s="145">
        <f>(E39+D39)-(C44+E44+G44+I44+K44+M44+O44+Q44+S44+V44+X44+Z44)</f>
        <v>0</v>
      </c>
      <c r="G90" s="146"/>
      <c r="H90" s="231" t="s">
        <v>114</v>
      </c>
      <c r="I90" s="232"/>
      <c r="J90" s="232"/>
      <c r="K90" s="232"/>
      <c r="L90" s="233"/>
      <c r="M90" s="145">
        <f>(E54+E55)-SUM(C66:K66)</f>
        <v>0</v>
      </c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</row>
    <row r="91" spans="1:35">
      <c r="A91" s="228" t="s">
        <v>115</v>
      </c>
      <c r="B91" s="229"/>
      <c r="C91" s="229"/>
      <c r="D91" s="229"/>
      <c r="E91" s="230"/>
      <c r="F91" s="145">
        <f>SUM(C52:D53)-(B45+D45+F45+H45+J45+L45+N45+P45+R45+U45+W45+Y45)</f>
        <v>0</v>
      </c>
      <c r="G91" s="146"/>
      <c r="H91" s="231" t="s">
        <v>171</v>
      </c>
      <c r="I91" s="232"/>
      <c r="J91" s="232"/>
      <c r="K91" s="232"/>
      <c r="L91" s="233"/>
      <c r="M91" s="145" t="str">
        <f>IF(D38=(F38+H38+J38),"درست","غلط")</f>
        <v>درست</v>
      </c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</row>
    <row r="92" spans="1:35">
      <c r="A92" s="228" t="s">
        <v>116</v>
      </c>
      <c r="B92" s="229"/>
      <c r="C92" s="229"/>
      <c r="D92" s="229"/>
      <c r="E92" s="230"/>
      <c r="F92" s="145">
        <f>SUM(C54:D55)-(C45+E45+G45+I45+K45+M45+O45+Q45+S45+V45+X45+Z45)</f>
        <v>0</v>
      </c>
      <c r="G92" s="146"/>
      <c r="H92" s="231" t="s">
        <v>172</v>
      </c>
      <c r="I92" s="232"/>
      <c r="J92" s="232"/>
      <c r="K92" s="232"/>
      <c r="L92" s="233"/>
      <c r="M92" s="145" t="str">
        <f>IF(D39=(F39+H39+J39),"درست","غلط")</f>
        <v>درست</v>
      </c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</row>
    <row r="93" spans="1:35">
      <c r="A93" s="228" t="s">
        <v>117</v>
      </c>
      <c r="B93" s="229"/>
      <c r="C93" s="229"/>
      <c r="D93" s="229"/>
      <c r="E93" s="230"/>
      <c r="F93" s="145">
        <f>(E52+E53)-(B46+D46+F46+H46+J46+L46+N46+P46+R46+U46+W46+Y46)</f>
        <v>0</v>
      </c>
      <c r="G93" s="146"/>
      <c r="H93" s="231" t="s">
        <v>173</v>
      </c>
      <c r="I93" s="232"/>
      <c r="J93" s="232"/>
      <c r="K93" s="232"/>
      <c r="L93" s="233"/>
      <c r="M93" s="145" t="str">
        <f>IF(E38=(G38+I38+K38),"درست","غلط")</f>
        <v>درست</v>
      </c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</row>
    <row r="94" spans="1:35">
      <c r="A94" s="228" t="s">
        <v>118</v>
      </c>
      <c r="B94" s="229"/>
      <c r="C94" s="229"/>
      <c r="D94" s="229"/>
      <c r="E94" s="230"/>
      <c r="F94" s="145">
        <f>(E55+E54)-(C46+E46+G46+I46+K46+M46+O46+Q46+S46+V46+X46+Z46)</f>
        <v>0</v>
      </c>
      <c r="G94" s="146"/>
      <c r="H94" s="231" t="s">
        <v>174</v>
      </c>
      <c r="I94" s="232"/>
      <c r="J94" s="232"/>
      <c r="K94" s="232"/>
      <c r="L94" s="233"/>
      <c r="M94" s="145" t="str">
        <f>IF(E39=(G39+I39+K39),"درست","غلط")</f>
        <v>درست</v>
      </c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</row>
    <row r="95" spans="1:35">
      <c r="A95" s="228" t="s">
        <v>119</v>
      </c>
      <c r="B95" s="229"/>
      <c r="C95" s="229"/>
      <c r="D95" s="229"/>
      <c r="E95" s="230"/>
      <c r="F95" s="145">
        <f>SUM(F52:X53)-(B47+D47+F47+H47+J47+L47+N47+P47+R47+U47+W47+Y47)</f>
        <v>0</v>
      </c>
      <c r="G95" s="146"/>
      <c r="H95" s="231" t="s">
        <v>175</v>
      </c>
      <c r="I95" s="232"/>
      <c r="J95" s="232"/>
      <c r="K95" s="232"/>
      <c r="L95" s="233"/>
      <c r="M95" s="145">
        <f>(U38+V38+W38+X38+X39+W39+V39+U39)-((D38+E38+E39+D39)+((B38+C38+C39+B39)-N102))</f>
        <v>0</v>
      </c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</row>
    <row r="96" spans="1:35">
      <c r="A96" s="228" t="s">
        <v>120</v>
      </c>
      <c r="B96" s="229"/>
      <c r="C96" s="229"/>
      <c r="D96" s="229"/>
      <c r="E96" s="230"/>
      <c r="F96" s="145">
        <f>SUM(F54:X55)-(C47+E47+G47+I47+K47+M47+O47+Q47+S47+V47+X47+Z47)</f>
        <v>0</v>
      </c>
      <c r="G96" s="146"/>
      <c r="H96" s="231" t="s">
        <v>272</v>
      </c>
      <c r="I96" s="232"/>
      <c r="J96" s="232"/>
      <c r="K96" s="232"/>
      <c r="L96" s="233"/>
      <c r="M96" s="145">
        <f>(Y38+Z38+Y39+Z39)- (U38+V38+W38+X38+U39+V39+W39+X39)</f>
        <v>0</v>
      </c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</row>
    <row r="97" spans="1:35">
      <c r="A97" s="146"/>
      <c r="B97" s="146"/>
      <c r="C97" s="146"/>
      <c r="D97" s="146"/>
      <c r="E97" s="146"/>
      <c r="F97" s="146"/>
      <c r="G97" s="146"/>
      <c r="H97" s="231" t="s">
        <v>266</v>
      </c>
      <c r="I97" s="232"/>
      <c r="J97" s="232"/>
      <c r="K97" s="232"/>
      <c r="L97" s="233"/>
      <c r="M97" s="145">
        <f>(Y38+Z38+Y39+Z39)-((D38+E38+E39+D39)+((B38+C38+C39+B39)-N102))</f>
        <v>0</v>
      </c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</row>
    <row r="98" spans="1:3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</row>
    <row r="99" spans="1:3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</row>
    <row r="100" spans="1:3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</row>
    <row r="101" spans="1:3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</row>
    <row r="102" spans="1:35">
      <c r="A102" s="248" t="s">
        <v>121</v>
      </c>
      <c r="B102" s="248"/>
      <c r="C102" s="248"/>
      <c r="D102" s="248"/>
      <c r="E102" s="248"/>
      <c r="F102" s="248"/>
      <c r="G102" s="140">
        <f>H32+I32</f>
        <v>0</v>
      </c>
      <c r="H102" s="249" t="s">
        <v>122</v>
      </c>
      <c r="I102" s="250"/>
      <c r="J102" s="250"/>
      <c r="K102" s="250"/>
      <c r="L102" s="250"/>
      <c r="M102" s="251"/>
      <c r="N102" s="33">
        <f>SUM(B38:E39)-SUM(U38:X39)</f>
        <v>0</v>
      </c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</row>
    <row r="103" spans="1:35">
      <c r="A103" s="252" t="s">
        <v>123</v>
      </c>
      <c r="B103" s="252"/>
      <c r="C103" s="252"/>
      <c r="D103" s="252"/>
      <c r="E103" s="252"/>
      <c r="F103" s="252"/>
      <c r="G103" s="132">
        <f>B4+B5</f>
        <v>0</v>
      </c>
      <c r="H103" s="249" t="s">
        <v>124</v>
      </c>
      <c r="I103" s="250"/>
      <c r="J103" s="250"/>
      <c r="K103" s="250"/>
      <c r="L103" s="250"/>
      <c r="M103" s="251"/>
      <c r="N103" s="34" t="e">
        <f>(SUM(B38:E39)-SUM(U38:X39))*100/SUM(U38:X39)</f>
        <v>#DIV/0!</v>
      </c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</row>
    <row r="104" spans="1:35">
      <c r="A104" s="252" t="s">
        <v>125</v>
      </c>
      <c r="B104" s="252"/>
      <c r="C104" s="252"/>
      <c r="D104" s="252"/>
      <c r="E104" s="252"/>
      <c r="F104" s="252"/>
      <c r="G104" s="131" t="e">
        <f>G102/G103</f>
        <v>#DIV/0!</v>
      </c>
      <c r="H104" s="253" t="s">
        <v>126</v>
      </c>
      <c r="I104" s="253"/>
      <c r="J104" s="253"/>
      <c r="K104" s="253"/>
      <c r="L104" s="253"/>
      <c r="M104" s="253"/>
      <c r="N104" s="34" t="e">
        <f>SUM(B38:C39)/SUM(B38:E39)%</f>
        <v>#DIV/0!</v>
      </c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</row>
    <row r="105" spans="1:35">
      <c r="A105" s="252" t="s">
        <v>127</v>
      </c>
      <c r="B105" s="252"/>
      <c r="C105" s="252"/>
      <c r="D105" s="252"/>
      <c r="E105" s="252"/>
      <c r="F105" s="252"/>
      <c r="G105" s="131" t="e">
        <f>(I11+H11+H10+I10)*100/G102</f>
        <v>#DIV/0!</v>
      </c>
      <c r="H105" s="249" t="s">
        <v>128</v>
      </c>
      <c r="I105" s="250"/>
      <c r="J105" s="250"/>
      <c r="K105" s="250"/>
      <c r="L105" s="250"/>
      <c r="M105" s="251"/>
      <c r="N105" s="35" t="e">
        <f>SUM(H38:I39)/SUM(F38:I39)%</f>
        <v>#DIV/0!</v>
      </c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</row>
    <row r="106" spans="1:35">
      <c r="A106" s="252" t="s">
        <v>129</v>
      </c>
      <c r="B106" s="252"/>
      <c r="C106" s="252"/>
      <c r="D106" s="252"/>
      <c r="E106" s="252"/>
      <c r="F106" s="252"/>
      <c r="G106" s="131" t="e">
        <f>(SUM(H10:J12))*100/G102</f>
        <v>#DIV/0!</v>
      </c>
      <c r="H106" s="253" t="s">
        <v>130</v>
      </c>
      <c r="I106" s="253"/>
      <c r="J106" s="253"/>
      <c r="K106" s="253"/>
      <c r="L106" s="253"/>
      <c r="M106" s="253"/>
      <c r="N106" s="35" t="e">
        <f>SUM(F38:G39)/SUM(F38:I39)%</f>
        <v>#DIV/0!</v>
      </c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</row>
    <row r="107" spans="1:35">
      <c r="A107" s="252" t="s">
        <v>131</v>
      </c>
      <c r="B107" s="252"/>
      <c r="C107" s="252"/>
      <c r="D107" s="252"/>
      <c r="E107" s="252"/>
      <c r="F107" s="252"/>
      <c r="G107" s="131" t="e">
        <f>(H10+I10+H11+I11+H12+I12+H13+I13+H14+I14+H15+I15)*100/G102</f>
        <v>#DIV/0!</v>
      </c>
      <c r="H107" s="253" t="s">
        <v>132</v>
      </c>
      <c r="I107" s="253"/>
      <c r="J107" s="253"/>
      <c r="K107" s="253"/>
      <c r="L107" s="253"/>
      <c r="M107" s="253"/>
      <c r="N107" s="34" t="e">
        <f>SUM(F38:I39)/SUM(D38:E39)%</f>
        <v>#DIV/0!</v>
      </c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</row>
    <row r="108" spans="1:35">
      <c r="A108" s="252" t="s">
        <v>133</v>
      </c>
      <c r="B108" s="252"/>
      <c r="C108" s="252"/>
      <c r="D108" s="252"/>
      <c r="E108" s="252"/>
      <c r="F108" s="252"/>
      <c r="G108" s="131" t="e">
        <f>(H16+H17+H18+H19+H20+H21+H22+H23+H24+H25+H26+I26+I25+I24+I23+I22+I21+I20+I19+I18+I17+I16)*100/G102</f>
        <v>#DIV/0!</v>
      </c>
      <c r="H108" s="253" t="s">
        <v>134</v>
      </c>
      <c r="I108" s="253"/>
      <c r="J108" s="253"/>
      <c r="K108" s="253"/>
      <c r="L108" s="253"/>
      <c r="M108" s="253"/>
      <c r="N108" s="34" t="e">
        <f>SUM(U38:U39)*100/SUM(U38:X39)</f>
        <v>#DIV/0!</v>
      </c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</row>
    <row r="109" spans="1:35">
      <c r="A109" s="252" t="s">
        <v>135</v>
      </c>
      <c r="B109" s="252"/>
      <c r="C109" s="252"/>
      <c r="D109" s="252"/>
      <c r="E109" s="252"/>
      <c r="F109" s="252"/>
      <c r="G109" s="131" t="e">
        <f>SUM(H27:I31)*100/G102</f>
        <v>#DIV/0!</v>
      </c>
      <c r="H109" s="253" t="s">
        <v>136</v>
      </c>
      <c r="I109" s="253"/>
      <c r="J109" s="253"/>
      <c r="K109" s="253"/>
      <c r="L109" s="253"/>
      <c r="M109" s="253"/>
      <c r="N109" s="34" t="e">
        <f>SUM(X38:X39)*100/SUM(U38:X39)</f>
        <v>#DIV/0!</v>
      </c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</row>
    <row r="110" spans="1:35" ht="16.5" thickBot="1">
      <c r="A110" s="252" t="s">
        <v>137</v>
      </c>
      <c r="B110" s="252"/>
      <c r="C110" s="252"/>
      <c r="D110" s="252"/>
      <c r="E110" s="252"/>
      <c r="F110" s="252"/>
      <c r="G110" s="131" t="e">
        <f>(G109+G107)*100/G108</f>
        <v>#DIV/0!</v>
      </c>
      <c r="H110" s="258" t="s">
        <v>138</v>
      </c>
      <c r="I110" s="258"/>
      <c r="J110" s="258"/>
      <c r="K110" s="258"/>
      <c r="L110" s="258"/>
      <c r="M110" s="258"/>
      <c r="N110" s="36" t="e">
        <f>(C4+C5)*100/(B4+B5)</f>
        <v>#DIV/0!</v>
      </c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</row>
    <row r="111" spans="1:35">
      <c r="A111" s="252" t="s">
        <v>139</v>
      </c>
      <c r="B111" s="252"/>
      <c r="C111" s="252"/>
      <c r="D111" s="252"/>
      <c r="E111" s="252"/>
      <c r="F111" s="252"/>
      <c r="G111" s="131" t="e">
        <f t="shared" ref="G111:G120" si="6">J15*100/I15</f>
        <v>#DIV/0!</v>
      </c>
      <c r="H111" s="254" t="s">
        <v>140</v>
      </c>
      <c r="I111" s="255"/>
      <c r="J111" s="255"/>
      <c r="K111" s="255"/>
      <c r="L111" s="255"/>
      <c r="M111" s="255"/>
      <c r="N111" s="279" t="s">
        <v>204</v>
      </c>
      <c r="O111" s="172" t="s">
        <v>11</v>
      </c>
      <c r="P111" s="172" t="s">
        <v>12</v>
      </c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</row>
    <row r="112" spans="1:35">
      <c r="A112" s="252" t="s">
        <v>267</v>
      </c>
      <c r="B112" s="252"/>
      <c r="C112" s="252"/>
      <c r="D112" s="252"/>
      <c r="E112" s="252"/>
      <c r="F112" s="252"/>
      <c r="G112" s="131" t="e">
        <f t="shared" si="6"/>
        <v>#DIV/0!</v>
      </c>
      <c r="H112" s="256"/>
      <c r="I112" s="257"/>
      <c r="J112" s="257"/>
      <c r="K112" s="257"/>
      <c r="L112" s="257"/>
      <c r="M112" s="257"/>
      <c r="N112" s="280"/>
      <c r="O112" s="173"/>
      <c r="P112" s="173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</row>
    <row r="113" spans="1:35">
      <c r="A113" s="252" t="s">
        <v>268</v>
      </c>
      <c r="B113" s="252"/>
      <c r="C113" s="252"/>
      <c r="D113" s="252"/>
      <c r="E113" s="252"/>
      <c r="F113" s="252"/>
      <c r="G113" s="131" t="e">
        <f t="shared" si="6"/>
        <v>#DIV/0!</v>
      </c>
      <c r="H113" s="259" t="s">
        <v>141</v>
      </c>
      <c r="I113" s="259"/>
      <c r="J113" s="259"/>
      <c r="K113" s="259"/>
      <c r="L113" s="259"/>
      <c r="M113" s="259"/>
      <c r="N113" s="133" t="e">
        <f>SUM(Y56:Y57)/SUM(H32:I32)*1000</f>
        <v>#DIV/0!</v>
      </c>
      <c r="O113" s="131" t="e">
        <f>(Y56/H32)*1000</f>
        <v>#DIV/0!</v>
      </c>
      <c r="P113" s="131" t="e">
        <f>Y57/I32*1000</f>
        <v>#DIV/0!</v>
      </c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</row>
    <row r="114" spans="1:35">
      <c r="A114" s="252" t="s">
        <v>142</v>
      </c>
      <c r="B114" s="252"/>
      <c r="C114" s="252"/>
      <c r="D114" s="252"/>
      <c r="E114" s="252"/>
      <c r="F114" s="252"/>
      <c r="G114" s="131" t="e">
        <f t="shared" si="6"/>
        <v>#DIV/0!</v>
      </c>
      <c r="H114" s="252" t="s">
        <v>143</v>
      </c>
      <c r="I114" s="252"/>
      <c r="J114" s="252"/>
      <c r="K114" s="252"/>
      <c r="L114" s="252"/>
      <c r="M114" s="252"/>
      <c r="N114" s="134" t="e">
        <f>(C56+C57)*1000/SUM(D38:E39)</f>
        <v>#DIV/0!</v>
      </c>
      <c r="O114" s="131" t="e">
        <f>C56/SUM(D38:D39)*1000</f>
        <v>#DIV/0!</v>
      </c>
      <c r="P114" s="131" t="e">
        <f>C57/SUM(E38:E39)*1000</f>
        <v>#DIV/0!</v>
      </c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</row>
    <row r="115" spans="1:35">
      <c r="A115" s="252" t="s">
        <v>144</v>
      </c>
      <c r="B115" s="252"/>
      <c r="C115" s="252"/>
      <c r="D115" s="252"/>
      <c r="E115" s="252"/>
      <c r="F115" s="252"/>
      <c r="G115" s="131" t="e">
        <f t="shared" si="6"/>
        <v>#DIV/0!</v>
      </c>
      <c r="H115" s="252" t="s">
        <v>145</v>
      </c>
      <c r="I115" s="252"/>
      <c r="J115" s="252"/>
      <c r="K115" s="252"/>
      <c r="L115" s="252"/>
      <c r="M115" s="252"/>
      <c r="N115" s="134" t="e">
        <f>SUM(C56:D57)*1000/SUM(D38:E39)</f>
        <v>#DIV/0!</v>
      </c>
      <c r="O115" s="131" t="e">
        <f>SUM(C56:D56)/SUM(D38:D39)*1000</f>
        <v>#DIV/0!</v>
      </c>
      <c r="P115" s="131" t="e">
        <f>SUM(C57:D57)/SUM(E38:E39)*1000</f>
        <v>#DIV/0!</v>
      </c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</row>
    <row r="116" spans="1:35">
      <c r="A116" s="252" t="s">
        <v>146</v>
      </c>
      <c r="B116" s="252"/>
      <c r="C116" s="252"/>
      <c r="D116" s="252"/>
      <c r="E116" s="252"/>
      <c r="F116" s="252"/>
      <c r="G116" s="131" t="e">
        <f t="shared" si="6"/>
        <v>#DIV/0!</v>
      </c>
      <c r="H116" s="252" t="s">
        <v>147</v>
      </c>
      <c r="I116" s="252"/>
      <c r="J116" s="252"/>
      <c r="K116" s="252"/>
      <c r="L116" s="252"/>
      <c r="M116" s="252"/>
      <c r="N116" s="134" t="e">
        <f>SUM(C56:E57)*1000/SUM(D38:E39)</f>
        <v>#DIV/0!</v>
      </c>
      <c r="O116" s="131" t="e">
        <f>SUM(C56:E56)/SUM(D38:D39)*1000</f>
        <v>#DIV/0!</v>
      </c>
      <c r="P116" s="131" t="e">
        <f>SUM(C57:E57)/SUM(E38:E39)*1000</f>
        <v>#DIV/0!</v>
      </c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</row>
    <row r="117" spans="1:35">
      <c r="A117" s="252" t="s">
        <v>148</v>
      </c>
      <c r="B117" s="252"/>
      <c r="C117" s="252"/>
      <c r="D117" s="252"/>
      <c r="E117" s="252"/>
      <c r="F117" s="252"/>
      <c r="G117" s="131" t="e">
        <f t="shared" si="6"/>
        <v>#DIV/0!</v>
      </c>
      <c r="H117" s="252" t="s">
        <v>149</v>
      </c>
      <c r="I117" s="252"/>
      <c r="J117" s="252"/>
      <c r="K117" s="252"/>
      <c r="L117" s="252"/>
      <c r="M117" s="252"/>
      <c r="N117" s="134" t="e">
        <f>SUM(C56:E57)*1000/SUM(H10:I12)</f>
        <v>#DIV/0!</v>
      </c>
      <c r="O117" s="131" t="e">
        <f>SUM(C56:E56)/SUM(H10:H12)*1000</f>
        <v>#DIV/0!</v>
      </c>
      <c r="P117" s="131" t="e">
        <f>SUM(C57:E57)/SUM(I10:I12)*1000</f>
        <v>#DIV/0!</v>
      </c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</row>
    <row r="118" spans="1:35" ht="16.5" thickBot="1">
      <c r="A118" s="252" t="s">
        <v>150</v>
      </c>
      <c r="B118" s="252"/>
      <c r="C118" s="252"/>
      <c r="D118" s="252"/>
      <c r="E118" s="252"/>
      <c r="F118" s="252"/>
      <c r="G118" s="131" t="e">
        <f t="shared" si="6"/>
        <v>#DIV/0!</v>
      </c>
      <c r="H118" s="262" t="s">
        <v>151</v>
      </c>
      <c r="I118" s="262"/>
      <c r="J118" s="262"/>
      <c r="K118" s="262"/>
      <c r="L118" s="262"/>
      <c r="M118" s="262"/>
      <c r="N118" s="37" t="e">
        <f>SUM(C70:K79)*100000/SUM(D38:E39)</f>
        <v>#DIV/0!</v>
      </c>
      <c r="O118" s="50"/>
      <c r="P118" s="50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</row>
    <row r="119" spans="1:35">
      <c r="A119" s="252" t="s">
        <v>152</v>
      </c>
      <c r="B119" s="252"/>
      <c r="C119" s="252"/>
      <c r="D119" s="252"/>
      <c r="E119" s="252"/>
      <c r="F119" s="252"/>
      <c r="G119" s="131" t="e">
        <f t="shared" si="6"/>
        <v>#DIV/0!</v>
      </c>
      <c r="H119" s="260" t="s">
        <v>153</v>
      </c>
      <c r="I119" s="260"/>
      <c r="J119" s="260"/>
      <c r="K119" s="260"/>
      <c r="L119" s="260"/>
      <c r="M119" s="260"/>
      <c r="N119" s="260"/>
      <c r="O119" s="260"/>
      <c r="P119" s="260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</row>
    <row r="120" spans="1:35">
      <c r="A120" s="252" t="s">
        <v>285</v>
      </c>
      <c r="B120" s="252"/>
      <c r="C120" s="252"/>
      <c r="D120" s="252"/>
      <c r="E120" s="252"/>
      <c r="F120" s="252"/>
      <c r="G120" s="131" t="e">
        <f t="shared" si="6"/>
        <v>#DIV/0!</v>
      </c>
      <c r="H120" s="261"/>
      <c r="I120" s="261"/>
      <c r="J120" s="261"/>
      <c r="K120" s="261"/>
      <c r="L120" s="261"/>
      <c r="M120" s="261"/>
      <c r="N120" s="261"/>
      <c r="O120" s="261"/>
      <c r="P120" s="261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</row>
    <row r="121" spans="1:35">
      <c r="A121" s="252" t="s">
        <v>278</v>
      </c>
      <c r="B121" s="252"/>
      <c r="C121" s="252"/>
      <c r="D121" s="252"/>
      <c r="E121" s="252"/>
      <c r="F121" s="252"/>
      <c r="G121" s="131" t="e">
        <f>SUM(J15:J24)*100/SUM(I15:I24)</f>
        <v>#DIV/0!</v>
      </c>
      <c r="H121" s="259" t="s">
        <v>85</v>
      </c>
      <c r="I121" s="259"/>
      <c r="J121" s="259"/>
      <c r="K121" s="259"/>
      <c r="L121" s="259"/>
      <c r="M121" s="259"/>
      <c r="N121" s="133" t="e">
        <f>SUM(C$61:C$66)*1000/SUM($H$10:$I$12)</f>
        <v>#DIV/0!</v>
      </c>
      <c r="O121" s="51"/>
      <c r="P121" s="51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</row>
    <row r="122" spans="1:35">
      <c r="A122" s="252" t="s">
        <v>277</v>
      </c>
      <c r="B122" s="252"/>
      <c r="C122" s="252"/>
      <c r="D122" s="252"/>
      <c r="E122" s="252"/>
      <c r="F122" s="252"/>
      <c r="G122" s="131" t="e">
        <f>SUM(J16:J24)*100/SUM(I16:I24)</f>
        <v>#DIV/0!</v>
      </c>
      <c r="H122" s="252" t="s">
        <v>86</v>
      </c>
      <c r="I122" s="252"/>
      <c r="J122" s="252"/>
      <c r="K122" s="252"/>
      <c r="L122" s="252"/>
      <c r="M122" s="252"/>
      <c r="N122" s="133" t="e">
        <f>SUM(D$61:D$66)*1000/SUM($H$10:$I$12)</f>
        <v>#DIV/0!</v>
      </c>
      <c r="O122" s="48"/>
      <c r="P122" s="48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</row>
    <row r="123" spans="1:35">
      <c r="A123" s="252" t="s">
        <v>154</v>
      </c>
      <c r="B123" s="252"/>
      <c r="C123" s="252"/>
      <c r="D123" s="252"/>
      <c r="E123" s="252"/>
      <c r="F123" s="252"/>
      <c r="G123" s="131" t="e">
        <f>SUM(D38:E39)/SUM(H32:I32)*1000</f>
        <v>#DIV/0!</v>
      </c>
      <c r="H123" s="252" t="s">
        <v>155</v>
      </c>
      <c r="I123" s="252"/>
      <c r="J123" s="252"/>
      <c r="K123" s="252"/>
      <c r="L123" s="252"/>
      <c r="M123" s="252"/>
      <c r="N123" s="133" t="e">
        <f>SUM(E$61:E$66)*1000/SUM($H$10:$I$12)</f>
        <v>#DIV/0!</v>
      </c>
      <c r="O123" s="48"/>
      <c r="P123" s="48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</row>
    <row r="124" spans="1:35">
      <c r="A124" s="266" t="s">
        <v>156</v>
      </c>
      <c r="B124" s="266"/>
      <c r="C124" s="266"/>
      <c r="D124" s="266"/>
      <c r="E124" s="266"/>
      <c r="F124" s="266"/>
      <c r="G124" s="147" t="e">
        <f>(D38+E38+E39+D39)*1000/SUM(I15:I24)</f>
        <v>#DIV/0!</v>
      </c>
      <c r="H124" s="252" t="s">
        <v>157</v>
      </c>
      <c r="I124" s="252"/>
      <c r="J124" s="252"/>
      <c r="K124" s="252"/>
      <c r="L124" s="252"/>
      <c r="M124" s="252"/>
      <c r="N124" s="133" t="e">
        <f>SUM(F$61:F$66)*1000/SUM($H$10:$I$12)</f>
        <v>#DIV/0!</v>
      </c>
      <c r="O124" s="48"/>
      <c r="P124" s="48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</row>
    <row r="125" spans="1:35">
      <c r="A125" s="252" t="s">
        <v>158</v>
      </c>
      <c r="B125" s="252"/>
      <c r="C125" s="252"/>
      <c r="D125" s="252"/>
      <c r="E125" s="252"/>
      <c r="F125" s="252"/>
      <c r="G125" s="131" t="e">
        <f>(L38+L39)*1000/I15</f>
        <v>#DIV/0!</v>
      </c>
      <c r="H125" s="252" t="s">
        <v>89</v>
      </c>
      <c r="I125" s="252"/>
      <c r="J125" s="252"/>
      <c r="K125" s="252"/>
      <c r="L125" s="252"/>
      <c r="M125" s="252"/>
      <c r="N125" s="133" t="e">
        <f>SUM(G$61:G$66)*1000/SUM($H$10:$I$12)</f>
        <v>#DIV/0!</v>
      </c>
      <c r="O125" s="48"/>
      <c r="P125" s="48"/>
      <c r="Q125" s="57"/>
      <c r="R125" s="57"/>
      <c r="S125" s="57"/>
      <c r="T125" s="57"/>
      <c r="U125" s="57"/>
      <c r="V125" s="55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</row>
    <row r="126" spans="1:35">
      <c r="A126" s="252" t="s">
        <v>159</v>
      </c>
      <c r="B126" s="252"/>
      <c r="C126" s="252"/>
      <c r="D126" s="252"/>
      <c r="E126" s="252"/>
      <c r="F126" s="252"/>
      <c r="G126" s="131" t="e">
        <f>(M38+M39)*1000/(I17+I16)</f>
        <v>#DIV/0!</v>
      </c>
      <c r="H126" s="252" t="s">
        <v>90</v>
      </c>
      <c r="I126" s="252"/>
      <c r="J126" s="252"/>
      <c r="K126" s="252"/>
      <c r="L126" s="252"/>
      <c r="M126" s="252"/>
      <c r="N126" s="133" t="e">
        <f>SUM(H$61:H$66)*1000/SUM($H$10:$I$12)</f>
        <v>#DIV/0!</v>
      </c>
      <c r="O126" s="48"/>
      <c r="P126" s="48"/>
      <c r="Q126" s="57"/>
      <c r="R126" s="57"/>
      <c r="S126" s="57"/>
      <c r="T126" s="57"/>
      <c r="U126" s="57"/>
      <c r="V126" s="55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</row>
    <row r="127" spans="1:35">
      <c r="A127" s="252" t="s">
        <v>160</v>
      </c>
      <c r="B127" s="252"/>
      <c r="C127" s="252"/>
      <c r="D127" s="252"/>
      <c r="E127" s="252"/>
      <c r="F127" s="252"/>
      <c r="G127" s="131" t="e">
        <f>(N38+N39)*1000/I18</f>
        <v>#DIV/0!</v>
      </c>
      <c r="H127" s="252" t="s">
        <v>91</v>
      </c>
      <c r="I127" s="252"/>
      <c r="J127" s="252"/>
      <c r="K127" s="252"/>
      <c r="L127" s="252"/>
      <c r="M127" s="252"/>
      <c r="N127" s="133" t="e">
        <f>SUM(I$61:I$66)*1000/SUM($H$10:$I$12)</f>
        <v>#DIV/0!</v>
      </c>
      <c r="O127" s="48"/>
      <c r="P127" s="48"/>
      <c r="Q127" s="57"/>
      <c r="R127" s="57"/>
      <c r="S127" s="57"/>
      <c r="T127" s="57"/>
      <c r="U127" s="57"/>
      <c r="V127" s="55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</row>
    <row r="128" spans="1:35">
      <c r="A128" s="252" t="s">
        <v>161</v>
      </c>
      <c r="B128" s="252"/>
      <c r="C128" s="252"/>
      <c r="D128" s="252"/>
      <c r="E128" s="252"/>
      <c r="F128" s="252"/>
      <c r="G128" s="131" t="e">
        <f>(O38+O39)*1000/I19</f>
        <v>#DIV/0!</v>
      </c>
      <c r="H128" s="252" t="s">
        <v>162</v>
      </c>
      <c r="I128" s="252"/>
      <c r="J128" s="252"/>
      <c r="K128" s="252"/>
      <c r="L128" s="252"/>
      <c r="M128" s="252"/>
      <c r="N128" s="133" t="e">
        <f>SUM(J$61:J$66)*1000/SUM($H$10:$I$12)</f>
        <v>#DIV/0!</v>
      </c>
      <c r="O128" s="48"/>
      <c r="P128" s="48"/>
      <c r="Q128" s="57"/>
      <c r="R128" s="57"/>
      <c r="S128" s="57"/>
      <c r="T128" s="57"/>
      <c r="U128" s="57"/>
      <c r="V128" s="55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</row>
    <row r="129" spans="1:35">
      <c r="A129" s="252" t="s">
        <v>163</v>
      </c>
      <c r="B129" s="252"/>
      <c r="C129" s="252"/>
      <c r="D129" s="252"/>
      <c r="E129" s="252"/>
      <c r="F129" s="252"/>
      <c r="G129" s="131" t="e">
        <f>(P38+P39)*1000/I20</f>
        <v>#DIV/0!</v>
      </c>
      <c r="H129" s="252" t="s">
        <v>93</v>
      </c>
      <c r="I129" s="252"/>
      <c r="J129" s="252"/>
      <c r="K129" s="252"/>
      <c r="L129" s="252"/>
      <c r="M129" s="252"/>
      <c r="N129" s="133" t="e">
        <f>SUM(K$61:K$66)*1000/SUM($H$10:$I$12)</f>
        <v>#DIV/0!</v>
      </c>
      <c r="O129" s="48"/>
      <c r="P129" s="48"/>
      <c r="Q129" s="57"/>
      <c r="R129" s="57"/>
      <c r="S129" s="57"/>
      <c r="T129" s="57"/>
      <c r="U129" s="57"/>
      <c r="V129" s="55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</row>
    <row r="130" spans="1:35">
      <c r="A130" s="252" t="s">
        <v>164</v>
      </c>
      <c r="B130" s="252"/>
      <c r="C130" s="252"/>
      <c r="D130" s="252"/>
      <c r="E130" s="252"/>
      <c r="F130" s="252"/>
      <c r="G130" s="131" t="e">
        <f>(Q38+Q39)*1000/I21</f>
        <v>#DIV/0!</v>
      </c>
      <c r="H130" s="263" t="s">
        <v>176</v>
      </c>
      <c r="I130" s="264"/>
      <c r="J130" s="264"/>
      <c r="K130" s="264"/>
      <c r="L130" s="264"/>
      <c r="M130" s="264"/>
      <c r="N130" s="264"/>
      <c r="O130" s="264"/>
      <c r="P130" s="265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</row>
    <row r="131" spans="1:35">
      <c r="A131" s="252" t="s">
        <v>165</v>
      </c>
      <c r="B131" s="252"/>
      <c r="C131" s="252"/>
      <c r="D131" s="252"/>
      <c r="E131" s="252"/>
      <c r="F131" s="252"/>
      <c r="G131" s="131" t="e">
        <f>(R38+R39)*1000/I22</f>
        <v>#DIV/0!</v>
      </c>
      <c r="H131" s="268" t="s">
        <v>85</v>
      </c>
      <c r="I131" s="268"/>
      <c r="J131" s="268"/>
      <c r="K131" s="268"/>
      <c r="L131" s="268"/>
      <c r="M131" s="268"/>
      <c r="N131" s="1" t="e">
        <f>SUM(C61:C66)/SUM(D38:E39)*1000</f>
        <v>#DIV/0!</v>
      </c>
      <c r="O131" s="48"/>
      <c r="P131" s="48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</row>
    <row r="132" spans="1:35">
      <c r="A132" s="252" t="s">
        <v>166</v>
      </c>
      <c r="B132" s="252"/>
      <c r="C132" s="252"/>
      <c r="D132" s="252"/>
      <c r="E132" s="252"/>
      <c r="F132" s="252"/>
      <c r="G132" s="131" t="e">
        <f>(S38+S39)*1000/I23</f>
        <v>#DIV/0!</v>
      </c>
      <c r="H132" s="267" t="s">
        <v>86</v>
      </c>
      <c r="I132" s="267"/>
      <c r="J132" s="267"/>
      <c r="K132" s="267"/>
      <c r="L132" s="267"/>
      <c r="M132" s="267"/>
      <c r="N132" s="2" t="e">
        <f>SUM(D61:D66)/SUM(D38:E39)*1000</f>
        <v>#DIV/0!</v>
      </c>
      <c r="O132" s="48"/>
      <c r="P132" s="48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</row>
    <row r="133" spans="1:35">
      <c r="A133" s="266" t="s">
        <v>279</v>
      </c>
      <c r="B133" s="266"/>
      <c r="C133" s="266"/>
      <c r="D133" s="266"/>
      <c r="E133" s="266"/>
      <c r="F133" s="266"/>
      <c r="G133" s="147" t="e">
        <f>(T38+T39)*1000/I24</f>
        <v>#DIV/0!</v>
      </c>
      <c r="H133" s="267" t="s">
        <v>155</v>
      </c>
      <c r="I133" s="267"/>
      <c r="J133" s="267"/>
      <c r="K133" s="267"/>
      <c r="L133" s="267"/>
      <c r="M133" s="267"/>
      <c r="N133" s="2" t="e">
        <f>SUM(E61:E66)/SUM(D38:E39)*1000</f>
        <v>#DIV/0!</v>
      </c>
      <c r="O133" s="48"/>
      <c r="P133" s="48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</row>
    <row r="134" spans="1:35">
      <c r="A134" s="266" t="s">
        <v>167</v>
      </c>
      <c r="B134" s="266"/>
      <c r="C134" s="266"/>
      <c r="D134" s="266"/>
      <c r="E134" s="266"/>
      <c r="F134" s="266"/>
      <c r="G134" s="147" t="e">
        <f>SUM(G125:G133)*5/1000</f>
        <v>#DIV/0!</v>
      </c>
      <c r="H134" s="267" t="s">
        <v>157</v>
      </c>
      <c r="I134" s="267"/>
      <c r="J134" s="267"/>
      <c r="K134" s="267"/>
      <c r="L134" s="267"/>
      <c r="M134" s="267"/>
      <c r="N134" s="2" t="e">
        <f>SUM(F61:F66)/SUM(D38:E39)*1000</f>
        <v>#DIV/0!</v>
      </c>
      <c r="O134" s="48"/>
      <c r="P134" s="48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</row>
    <row r="135" spans="1:35">
      <c r="A135" s="252" t="s">
        <v>168</v>
      </c>
      <c r="B135" s="252"/>
      <c r="C135" s="252"/>
      <c r="D135" s="252"/>
      <c r="E135" s="252"/>
      <c r="F135" s="252"/>
      <c r="G135" s="131" t="e">
        <f>(D38+D39)/(E38+E39)</f>
        <v>#DIV/0!</v>
      </c>
      <c r="H135" s="267" t="s">
        <v>89</v>
      </c>
      <c r="I135" s="267"/>
      <c r="J135" s="267"/>
      <c r="K135" s="267"/>
      <c r="L135" s="267"/>
      <c r="M135" s="267"/>
      <c r="N135" s="2" t="e">
        <f>SUM(G61:G66)/SUM(D38:E39)*1000</f>
        <v>#DIV/0!</v>
      </c>
      <c r="O135" s="48"/>
      <c r="P135" s="48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</row>
    <row r="136" spans="1:35">
      <c r="A136" s="252" t="s">
        <v>169</v>
      </c>
      <c r="B136" s="252"/>
      <c r="C136" s="252"/>
      <c r="D136" s="252"/>
      <c r="E136" s="252"/>
      <c r="F136" s="252"/>
      <c r="G136" s="131" t="e">
        <f>G134*(E38+E39)/SUM(D38:E39)</f>
        <v>#DIV/0!</v>
      </c>
      <c r="H136" s="267" t="s">
        <v>90</v>
      </c>
      <c r="I136" s="267"/>
      <c r="J136" s="267"/>
      <c r="K136" s="267"/>
      <c r="L136" s="267"/>
      <c r="M136" s="267"/>
      <c r="N136" s="2" t="e">
        <f>SUM(H61:H66)/SUM(D38:E39)*1000</f>
        <v>#DIV/0!</v>
      </c>
      <c r="O136" s="48"/>
      <c r="P136" s="48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</row>
    <row r="137" spans="1:35">
      <c r="A137" s="252" t="s">
        <v>170</v>
      </c>
      <c r="B137" s="252"/>
      <c r="C137" s="252"/>
      <c r="D137" s="252"/>
      <c r="E137" s="252"/>
      <c r="F137" s="252"/>
      <c r="G137" s="131" t="e">
        <f>(G123-N113)/10</f>
        <v>#DIV/0!</v>
      </c>
      <c r="H137" s="267" t="s">
        <v>91</v>
      </c>
      <c r="I137" s="267"/>
      <c r="J137" s="267"/>
      <c r="K137" s="267"/>
      <c r="L137" s="267"/>
      <c r="M137" s="267"/>
      <c r="N137" s="2" t="e">
        <f>SUM(I61:I66)/SUM(D38:E39)*1000</f>
        <v>#DIV/0!</v>
      </c>
      <c r="O137" s="48"/>
      <c r="P137" s="48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</row>
    <row r="138" spans="1:35">
      <c r="A138" s="252" t="s">
        <v>274</v>
      </c>
      <c r="B138" s="252"/>
      <c r="C138" s="252"/>
      <c r="D138" s="252"/>
      <c r="E138" s="252"/>
      <c r="F138" s="252"/>
      <c r="G138" s="131" t="e">
        <f>SUM(AA38:AA39)/($J$32)%</f>
        <v>#DIV/0!</v>
      </c>
      <c r="H138" s="267" t="s">
        <v>162</v>
      </c>
      <c r="I138" s="267"/>
      <c r="J138" s="267"/>
      <c r="K138" s="267"/>
      <c r="L138" s="267"/>
      <c r="M138" s="267"/>
      <c r="N138" s="2" t="e">
        <f>SUM(J61:J66)/SUM(D38:E39)*1000</f>
        <v>#DIV/0!</v>
      </c>
      <c r="O138" s="48"/>
      <c r="P138" s="48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</row>
    <row r="139" spans="1:35" ht="16.5" thickBot="1">
      <c r="A139" s="252" t="s">
        <v>275</v>
      </c>
      <c r="B139" s="252"/>
      <c r="C139" s="252"/>
      <c r="D139" s="252"/>
      <c r="E139" s="252"/>
      <c r="F139" s="252"/>
      <c r="G139" s="131" t="e">
        <f>SUM(AB38:AB39)/($J$32)%</f>
        <v>#DIV/0!</v>
      </c>
      <c r="H139" s="269" t="s">
        <v>93</v>
      </c>
      <c r="I139" s="269"/>
      <c r="J139" s="269"/>
      <c r="K139" s="269"/>
      <c r="L139" s="269"/>
      <c r="M139" s="269"/>
      <c r="N139" s="52" t="e">
        <f>SUM(K61:K66)/SUM(D38:E39)*1000</f>
        <v>#DIV/0!</v>
      </c>
      <c r="O139" s="50"/>
      <c r="P139" s="50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</row>
    <row r="140" spans="1:35">
      <c r="A140" s="252" t="s">
        <v>209</v>
      </c>
      <c r="B140" s="252"/>
      <c r="C140" s="252"/>
      <c r="D140" s="252"/>
      <c r="E140" s="252"/>
      <c r="F140" s="252"/>
      <c r="G140" s="131">
        <f>SUM(AF37:AF38)-SUM(AE37:AE38)</f>
        <v>0</v>
      </c>
      <c r="H140" s="270" t="s">
        <v>271</v>
      </c>
      <c r="I140" s="271"/>
      <c r="J140" s="271"/>
      <c r="K140" s="271"/>
      <c r="L140" s="271"/>
      <c r="M140" s="271"/>
      <c r="N140" s="135" t="e">
        <f>SUM(E$56:E$57)*1000/SUM(H12:I12)</f>
        <v>#DIV/0!</v>
      </c>
      <c r="O140" s="135" t="e">
        <f>(E56/H12)*1000</f>
        <v>#DIV/0!</v>
      </c>
      <c r="P140" s="136" t="e">
        <f>(E$57/I12)*1000</f>
        <v>#DIV/0!</v>
      </c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</row>
    <row r="141" spans="1:35">
      <c r="A141" s="146"/>
      <c r="B141" s="146"/>
      <c r="C141" s="146"/>
      <c r="D141" s="146"/>
      <c r="E141" s="146"/>
      <c r="F141" s="146"/>
      <c r="G141" s="146"/>
      <c r="H141" s="272" t="s">
        <v>187</v>
      </c>
      <c r="I141" s="273"/>
      <c r="J141" s="273"/>
      <c r="K141" s="273"/>
      <c r="L141" s="273"/>
      <c r="M141" s="273"/>
      <c r="N141" s="131" t="e">
        <f>SUM(F$56:G$57)/SUM(H13:I14)*1000</f>
        <v>#DIV/0!</v>
      </c>
      <c r="O141" s="131" t="e">
        <f>(F56+G56)/(H13+H14)*1000</f>
        <v>#DIV/0!</v>
      </c>
      <c r="P141" s="137" t="e">
        <f>(F$57+G57)/(I13+I14)*1000</f>
        <v>#DIV/0!</v>
      </c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</row>
    <row r="142" spans="1:35">
      <c r="A142" s="146"/>
      <c r="B142" s="146"/>
      <c r="C142" s="146"/>
      <c r="D142" s="146"/>
      <c r="E142" s="146"/>
      <c r="F142" s="146"/>
      <c r="G142" s="146"/>
      <c r="H142" s="272" t="s">
        <v>188</v>
      </c>
      <c r="I142" s="273"/>
      <c r="J142" s="273"/>
      <c r="K142" s="273"/>
      <c r="L142" s="273"/>
      <c r="M142" s="273"/>
      <c r="N142" s="131" t="e">
        <f>SUM(H$56:H$57)/SUM(H15:I15)*1000</f>
        <v>#DIV/0!</v>
      </c>
      <c r="O142" s="131" t="e">
        <f>(H56/H15)*1000</f>
        <v>#DIV/0!</v>
      </c>
      <c r="P142" s="137" t="e">
        <f>(H$57/I15)*1000</f>
        <v>#DIV/0!</v>
      </c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</row>
    <row r="143" spans="1:35">
      <c r="A143" s="146"/>
      <c r="B143" s="146"/>
      <c r="C143" s="146"/>
      <c r="D143" s="146"/>
      <c r="E143" s="146"/>
      <c r="F143" s="146"/>
      <c r="G143" s="146"/>
      <c r="H143" s="272" t="s">
        <v>189</v>
      </c>
      <c r="I143" s="273"/>
      <c r="J143" s="273"/>
      <c r="K143" s="273"/>
      <c r="L143" s="273"/>
      <c r="M143" s="273"/>
      <c r="N143" s="131" t="e">
        <f>SUM(I$56:J$57)/SUM(H16:I17)*1000</f>
        <v>#DIV/0!</v>
      </c>
      <c r="O143" s="131" t="e">
        <f>(I56+J56)/(H16+H17)*1000</f>
        <v>#DIV/0!</v>
      </c>
      <c r="P143" s="137" t="e">
        <f>(I57+J57)/(I16+I17)*1000</f>
        <v>#DIV/0!</v>
      </c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</row>
    <row r="144" spans="1:35">
      <c r="A144" s="146"/>
      <c r="B144" s="146"/>
      <c r="C144" s="146"/>
      <c r="D144" s="146"/>
      <c r="E144" s="146"/>
      <c r="F144" s="146"/>
      <c r="G144" s="146"/>
      <c r="H144" s="272" t="s">
        <v>190</v>
      </c>
      <c r="I144" s="273"/>
      <c r="J144" s="273"/>
      <c r="K144" s="273"/>
      <c r="L144" s="273"/>
      <c r="M144" s="273"/>
      <c r="N144" s="131" t="e">
        <f>SUM(K$56:K$57)/SUM(H18:I18)*1000</f>
        <v>#DIV/0!</v>
      </c>
      <c r="O144" s="131" t="e">
        <f>(K56/H18)*1000</f>
        <v>#DIV/0!</v>
      </c>
      <c r="P144" s="137" t="e">
        <f>(K57/I18)*1000</f>
        <v>#DIV/0!</v>
      </c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</row>
    <row r="145" spans="1:35">
      <c r="A145" s="146"/>
      <c r="B145" s="146"/>
      <c r="C145" s="146"/>
      <c r="D145" s="146"/>
      <c r="E145" s="146"/>
      <c r="F145" s="146"/>
      <c r="G145" s="146"/>
      <c r="H145" s="272" t="s">
        <v>191</v>
      </c>
      <c r="I145" s="273"/>
      <c r="J145" s="273"/>
      <c r="K145" s="273"/>
      <c r="L145" s="273"/>
      <c r="M145" s="273"/>
      <c r="N145" s="131" t="e">
        <f>SUM(L$56:L$57)/SUM(H19:I19)*1000</f>
        <v>#DIV/0!</v>
      </c>
      <c r="O145" s="131" t="e">
        <f>(L56/H19)*1000</f>
        <v>#DIV/0!</v>
      </c>
      <c r="P145" s="137" t="e">
        <f>(L57/I19)*1000</f>
        <v>#DIV/0!</v>
      </c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</row>
    <row r="146" spans="1:35">
      <c r="A146" s="146"/>
      <c r="B146" s="146"/>
      <c r="C146" s="146"/>
      <c r="D146" s="146"/>
      <c r="E146" s="146"/>
      <c r="F146" s="146"/>
      <c r="G146" s="146"/>
      <c r="H146" s="272" t="s">
        <v>192</v>
      </c>
      <c r="I146" s="273"/>
      <c r="J146" s="273"/>
      <c r="K146" s="273"/>
      <c r="L146" s="273"/>
      <c r="M146" s="273"/>
      <c r="N146" s="131" t="e">
        <f>SUM(M$56:M$57)/SUM(H20:I20)*1000</f>
        <v>#DIV/0!</v>
      </c>
      <c r="O146" s="131" t="e">
        <f>(M56/H20)*1000</f>
        <v>#DIV/0!</v>
      </c>
      <c r="P146" s="137" t="e">
        <f>(M57/I20)*1000</f>
        <v>#DIV/0!</v>
      </c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</row>
    <row r="147" spans="1:35">
      <c r="A147" s="146"/>
      <c r="B147" s="146"/>
      <c r="C147" s="146"/>
      <c r="D147" s="146"/>
      <c r="E147" s="146"/>
      <c r="F147" s="146"/>
      <c r="G147" s="146"/>
      <c r="H147" s="272" t="s">
        <v>193</v>
      </c>
      <c r="I147" s="273"/>
      <c r="J147" s="273"/>
      <c r="K147" s="273"/>
      <c r="L147" s="273"/>
      <c r="M147" s="273"/>
      <c r="N147" s="131" t="e">
        <f>SUM(N$56:N$57)/SUM(H21:I21)*1000</f>
        <v>#DIV/0!</v>
      </c>
      <c r="O147" s="131" t="e">
        <f>(N56/H21)*1000</f>
        <v>#DIV/0!</v>
      </c>
      <c r="P147" s="137" t="e">
        <f>(N57/I21)*1000</f>
        <v>#DIV/0!</v>
      </c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</row>
    <row r="148" spans="1:35">
      <c r="A148" s="146"/>
      <c r="B148" s="146"/>
      <c r="C148" s="146"/>
      <c r="D148" s="146"/>
      <c r="E148" s="146"/>
      <c r="F148" s="146"/>
      <c r="G148" s="146"/>
      <c r="H148" s="272" t="s">
        <v>194</v>
      </c>
      <c r="I148" s="273"/>
      <c r="J148" s="273"/>
      <c r="K148" s="273"/>
      <c r="L148" s="273"/>
      <c r="M148" s="273"/>
      <c r="N148" s="131" t="e">
        <f>SUM(O$56:O$57)/SUM(H22:I22)*1000</f>
        <v>#DIV/0!</v>
      </c>
      <c r="O148" s="131" t="e">
        <f>(O56/H22)*1000</f>
        <v>#DIV/0!</v>
      </c>
      <c r="P148" s="137" t="e">
        <f>(O57/I22)*1000</f>
        <v>#DIV/0!</v>
      </c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</row>
    <row r="149" spans="1:35">
      <c r="A149" s="146"/>
      <c r="B149" s="146"/>
      <c r="C149" s="146"/>
      <c r="D149" s="146"/>
      <c r="E149" s="146"/>
      <c r="F149" s="146"/>
      <c r="G149" s="146"/>
      <c r="H149" s="272" t="s">
        <v>195</v>
      </c>
      <c r="I149" s="273"/>
      <c r="J149" s="273"/>
      <c r="K149" s="273"/>
      <c r="L149" s="273"/>
      <c r="M149" s="273"/>
      <c r="N149" s="131" t="e">
        <f>SUM(P$56:P$57)/SUM(H23:I23)*1000</f>
        <v>#DIV/0!</v>
      </c>
      <c r="O149" s="131" t="e">
        <f>(P56/H23)*1000</f>
        <v>#DIV/0!</v>
      </c>
      <c r="P149" s="137" t="e">
        <f>(P57/I23)*1000</f>
        <v>#DIV/0!</v>
      </c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</row>
    <row r="150" spans="1:35">
      <c r="A150" s="146"/>
      <c r="B150" s="146"/>
      <c r="C150" s="146"/>
      <c r="D150" s="146"/>
      <c r="E150" s="146"/>
      <c r="F150" s="146"/>
      <c r="G150" s="146"/>
      <c r="H150" s="272" t="s">
        <v>196</v>
      </c>
      <c r="I150" s="273"/>
      <c r="J150" s="273"/>
      <c r="K150" s="273"/>
      <c r="L150" s="273"/>
      <c r="M150" s="273"/>
      <c r="N150" s="131" t="e">
        <f>SUM(Q$56:Q$57)/SUM(H24:I24)*1000</f>
        <v>#DIV/0!</v>
      </c>
      <c r="O150" s="131" t="e">
        <f>(Q56/H24)*1000</f>
        <v>#DIV/0!</v>
      </c>
      <c r="P150" s="137" t="e">
        <f>(Q57/I24)*1000</f>
        <v>#DIV/0!</v>
      </c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</row>
    <row r="151" spans="1:35">
      <c r="A151" s="146"/>
      <c r="B151" s="146"/>
      <c r="C151" s="146"/>
      <c r="D151" s="146"/>
      <c r="E151" s="146"/>
      <c r="F151" s="146"/>
      <c r="G151" s="146"/>
      <c r="H151" s="272" t="s">
        <v>197</v>
      </c>
      <c r="I151" s="273"/>
      <c r="J151" s="273"/>
      <c r="K151" s="273"/>
      <c r="L151" s="273"/>
      <c r="M151" s="273"/>
      <c r="N151" s="131" t="e">
        <f>SUM(R$56:R$57)/SUM(H25:I25)*1000</f>
        <v>#DIV/0!</v>
      </c>
      <c r="O151" s="131" t="e">
        <f>(R56/H25)*1000</f>
        <v>#DIV/0!</v>
      </c>
      <c r="P151" s="137" t="e">
        <f>(R57/I25)*1000</f>
        <v>#DIV/0!</v>
      </c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</row>
    <row r="152" spans="1:35">
      <c r="A152" s="146"/>
      <c r="B152" s="146"/>
      <c r="C152" s="146"/>
      <c r="D152" s="146"/>
      <c r="E152" s="146"/>
      <c r="F152" s="146"/>
      <c r="G152" s="146"/>
      <c r="H152" s="272" t="s">
        <v>198</v>
      </c>
      <c r="I152" s="273"/>
      <c r="J152" s="273"/>
      <c r="K152" s="273"/>
      <c r="L152" s="273"/>
      <c r="M152" s="273"/>
      <c r="N152" s="131" t="e">
        <f>SUM(S$56:S$57)/SUM(H26:I26)*1000</f>
        <v>#DIV/0!</v>
      </c>
      <c r="O152" s="131" t="e">
        <f>(S56/H26)*1000</f>
        <v>#DIV/0!</v>
      </c>
      <c r="P152" s="137" t="e">
        <f>(S57/I26)*1000</f>
        <v>#DIV/0!</v>
      </c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</row>
    <row r="153" spans="1:35">
      <c r="A153" s="146"/>
      <c r="B153" s="146"/>
      <c r="C153" s="146"/>
      <c r="D153" s="146"/>
      <c r="E153" s="146"/>
      <c r="F153" s="146"/>
      <c r="G153" s="146"/>
      <c r="H153" s="272" t="s">
        <v>199</v>
      </c>
      <c r="I153" s="273"/>
      <c r="J153" s="273"/>
      <c r="K153" s="273"/>
      <c r="L153" s="273"/>
      <c r="M153" s="273"/>
      <c r="N153" s="131" t="e">
        <f>SUM(T$56:T$57)/SUM(H27:I27)*1000</f>
        <v>#DIV/0!</v>
      </c>
      <c r="O153" s="131" t="e">
        <f>(T56/H27)*1000</f>
        <v>#DIV/0!</v>
      </c>
      <c r="P153" s="137" t="e">
        <f>(T57/I27)*1000</f>
        <v>#DIV/0!</v>
      </c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</row>
    <row r="154" spans="1:35">
      <c r="A154" s="146"/>
      <c r="B154" s="146"/>
      <c r="C154" s="146"/>
      <c r="D154" s="146"/>
      <c r="E154" s="146"/>
      <c r="F154" s="146"/>
      <c r="G154" s="146"/>
      <c r="H154" s="272" t="s">
        <v>200</v>
      </c>
      <c r="I154" s="273"/>
      <c r="J154" s="273"/>
      <c r="K154" s="273"/>
      <c r="L154" s="273"/>
      <c r="M154" s="273"/>
      <c r="N154" s="131" t="e">
        <f>SUM(U$56:U$57)/SUM(H28:I28)*1000</f>
        <v>#DIV/0!</v>
      </c>
      <c r="O154" s="131" t="e">
        <f>(U56/H28)*1000</f>
        <v>#DIV/0!</v>
      </c>
      <c r="P154" s="137" t="e">
        <f>(U57/I28)*1000</f>
        <v>#DIV/0!</v>
      </c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</row>
    <row r="155" spans="1:35">
      <c r="A155" s="146"/>
      <c r="B155" s="146"/>
      <c r="C155" s="146"/>
      <c r="D155" s="146"/>
      <c r="E155" s="146"/>
      <c r="F155" s="146"/>
      <c r="G155" s="146"/>
      <c r="H155" s="272" t="s">
        <v>201</v>
      </c>
      <c r="I155" s="273"/>
      <c r="J155" s="273"/>
      <c r="K155" s="273"/>
      <c r="L155" s="273"/>
      <c r="M155" s="273"/>
      <c r="N155" s="131" t="e">
        <f>SUM(V$56:V$57)/SUM(H29:I29)*1000</f>
        <v>#DIV/0!</v>
      </c>
      <c r="O155" s="131" t="e">
        <f>(V56/H29)*1000</f>
        <v>#DIV/0!</v>
      </c>
      <c r="P155" s="137" t="e">
        <f>(V57/I29)*1000</f>
        <v>#DIV/0!</v>
      </c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</row>
    <row r="156" spans="1:35">
      <c r="A156" s="146"/>
      <c r="B156" s="146"/>
      <c r="C156" s="146"/>
      <c r="D156" s="146"/>
      <c r="E156" s="146"/>
      <c r="F156" s="146"/>
      <c r="G156" s="146"/>
      <c r="H156" s="272" t="s">
        <v>202</v>
      </c>
      <c r="I156" s="273"/>
      <c r="J156" s="273"/>
      <c r="K156" s="273"/>
      <c r="L156" s="273"/>
      <c r="M156" s="273"/>
      <c r="N156" s="131" t="e">
        <f>SUM(W$56:W$57)/SUM(H30:I30)*1000</f>
        <v>#DIV/0!</v>
      </c>
      <c r="O156" s="131" t="e">
        <f>(W56/H30)*1000</f>
        <v>#DIV/0!</v>
      </c>
      <c r="P156" s="137" t="e">
        <f>(W57/I30)*1000</f>
        <v>#DIV/0!</v>
      </c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</row>
    <row r="157" spans="1:35" ht="16.5" thickBot="1">
      <c r="A157" s="146"/>
      <c r="B157" s="146"/>
      <c r="C157" s="146"/>
      <c r="D157" s="146"/>
      <c r="E157" s="146"/>
      <c r="F157" s="146"/>
      <c r="G157" s="146"/>
      <c r="H157" s="274" t="s">
        <v>203</v>
      </c>
      <c r="I157" s="275"/>
      <c r="J157" s="275"/>
      <c r="K157" s="275"/>
      <c r="L157" s="275"/>
      <c r="M157" s="275"/>
      <c r="N157" s="138" t="e">
        <f>SUM(X$56:X$57)/SUM(H31:I31)*1000</f>
        <v>#DIV/0!</v>
      </c>
      <c r="O157" s="138" t="e">
        <f>(X56/H31)*1000</f>
        <v>#DIV/0!</v>
      </c>
      <c r="P157" s="139" t="e">
        <f>(X57/I31)*1000</f>
        <v>#DIV/0!</v>
      </c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</row>
    <row r="158" spans="1:35">
      <c r="A158" s="146"/>
      <c r="B158" s="146"/>
      <c r="C158" s="146"/>
      <c r="D158" s="146"/>
      <c r="E158" s="146"/>
      <c r="F158" s="146"/>
      <c r="G158" s="146"/>
      <c r="H158" s="276" t="s">
        <v>210</v>
      </c>
      <c r="I158" s="277"/>
      <c r="J158" s="277"/>
      <c r="K158" s="277"/>
      <c r="L158" s="277"/>
      <c r="M158" s="278"/>
      <c r="N158" s="53" t="s">
        <v>205</v>
      </c>
      <c r="O158" s="53" t="s">
        <v>206</v>
      </c>
      <c r="P158" s="53" t="s">
        <v>207</v>
      </c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</row>
    <row r="159" spans="1:35" ht="19.5" customHeight="1">
      <c r="A159" s="146"/>
      <c r="B159" s="146"/>
      <c r="C159" s="146"/>
      <c r="D159" s="146"/>
      <c r="E159" s="146"/>
      <c r="F159" s="146"/>
      <c r="G159" s="146"/>
      <c r="H159" s="273" t="s">
        <v>208</v>
      </c>
      <c r="I159" s="273"/>
      <c r="J159" s="273"/>
      <c r="K159" s="273"/>
      <c r="L159" s="273"/>
      <c r="M159" s="273"/>
      <c r="N159" s="131" t="e">
        <f>SUM(C$61:C$66)/SUM($C$56:$E$57)%</f>
        <v>#DIV/0!</v>
      </c>
      <c r="O159" s="131" t="e">
        <f>SUM(C$61:C$62,C$64:C$65)/SUM($C$56:$D$57)%</f>
        <v>#DIV/0!</v>
      </c>
      <c r="P159" s="131" t="e">
        <f>SUM(C$61+C$64)/SUM($C$56:$C$57)%</f>
        <v>#DIV/0!</v>
      </c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</row>
    <row r="160" spans="1:35">
      <c r="A160" s="146"/>
      <c r="B160" s="146"/>
      <c r="C160" s="146"/>
      <c r="D160" s="146"/>
      <c r="E160" s="146"/>
      <c r="F160" s="146"/>
      <c r="G160" s="146"/>
      <c r="H160" s="273" t="s">
        <v>211</v>
      </c>
      <c r="I160" s="273"/>
      <c r="J160" s="273"/>
      <c r="K160" s="273"/>
      <c r="L160" s="273"/>
      <c r="M160" s="273"/>
      <c r="N160" s="131" t="e">
        <f>SUM(D$61:D$66)/SUM($C$56:$E$57)%</f>
        <v>#DIV/0!</v>
      </c>
      <c r="O160" s="131" t="e">
        <f>SUM(D$61:D$62,D$64:D$65)/SUM($C$56:$D$57)%</f>
        <v>#DIV/0!</v>
      </c>
      <c r="P160" s="131" t="e">
        <f>SUM(D$61+D$64)/SUM($C$56:$C$57)%</f>
        <v>#DIV/0!</v>
      </c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</row>
    <row r="161" spans="1:35">
      <c r="A161" s="146"/>
      <c r="B161" s="146"/>
      <c r="C161" s="146"/>
      <c r="D161" s="146"/>
      <c r="E161" s="146"/>
      <c r="F161" s="146"/>
      <c r="G161" s="146"/>
      <c r="H161" s="273" t="s">
        <v>212</v>
      </c>
      <c r="I161" s="273"/>
      <c r="J161" s="273"/>
      <c r="K161" s="273"/>
      <c r="L161" s="273"/>
      <c r="M161" s="273"/>
      <c r="N161" s="131" t="e">
        <f>SUM(E$61:E$66)/SUM($C$56:$E$57)%</f>
        <v>#DIV/0!</v>
      </c>
      <c r="O161" s="131" t="e">
        <f>SUM(E$61:E$62,E$64:E$65)/SUM($C$56:$D$57)%</f>
        <v>#DIV/0!</v>
      </c>
      <c r="P161" s="131" t="e">
        <f>SUM(E$61+E$64)/SUM($C$56:$C$57)%</f>
        <v>#DIV/0!</v>
      </c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</row>
    <row r="162" spans="1:35">
      <c r="A162" s="146"/>
      <c r="B162" s="146"/>
      <c r="C162" s="146"/>
      <c r="D162" s="146"/>
      <c r="E162" s="146"/>
      <c r="F162" s="146"/>
      <c r="G162" s="146"/>
      <c r="H162" s="273" t="s">
        <v>213</v>
      </c>
      <c r="I162" s="273"/>
      <c r="J162" s="273"/>
      <c r="K162" s="273"/>
      <c r="L162" s="273"/>
      <c r="M162" s="273"/>
      <c r="N162" s="131" t="e">
        <f>SUM(F$61:F$66)/SUM($C$56:$E$57)%</f>
        <v>#DIV/0!</v>
      </c>
      <c r="O162" s="131" t="e">
        <f>SUM(F$61:F$62,F$64:F$65)/SUM($C$56:$D$57)%</f>
        <v>#DIV/0!</v>
      </c>
      <c r="P162" s="131" t="e">
        <f>SUM(F$61+F$64)/SUM($C$56:$C$57)%</f>
        <v>#DIV/0!</v>
      </c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</row>
    <row r="163" spans="1:35">
      <c r="A163" s="146"/>
      <c r="B163" s="146"/>
      <c r="C163" s="146"/>
      <c r="D163" s="146"/>
      <c r="E163" s="146"/>
      <c r="F163" s="146"/>
      <c r="G163" s="146"/>
      <c r="H163" s="273" t="s">
        <v>214</v>
      </c>
      <c r="I163" s="273"/>
      <c r="J163" s="273"/>
      <c r="K163" s="273"/>
      <c r="L163" s="273"/>
      <c r="M163" s="273"/>
      <c r="N163" s="131" t="e">
        <f>SUM(G$61:G$66)/SUM($C$56:$E$57)%</f>
        <v>#DIV/0!</v>
      </c>
      <c r="O163" s="131" t="e">
        <f>SUM(G$61:G$62,G$64:G$65)/SUM($C$56:$D$57)%</f>
        <v>#DIV/0!</v>
      </c>
      <c r="P163" s="131" t="e">
        <f>SUM(G$61+G$64)/SUM($C$56:$C$57)%</f>
        <v>#DIV/0!</v>
      </c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</row>
    <row r="164" spans="1:35">
      <c r="A164" s="146"/>
      <c r="B164" s="146"/>
      <c r="C164" s="146"/>
      <c r="D164" s="146"/>
      <c r="E164" s="146"/>
      <c r="F164" s="146"/>
      <c r="G164" s="146"/>
      <c r="H164" s="273" t="s">
        <v>215</v>
      </c>
      <c r="I164" s="273"/>
      <c r="J164" s="273"/>
      <c r="K164" s="273"/>
      <c r="L164" s="273"/>
      <c r="M164" s="273"/>
      <c r="N164" s="131" t="e">
        <f>SUM(H$61:H$66)/SUM($C$56:$E$57)%</f>
        <v>#DIV/0!</v>
      </c>
      <c r="O164" s="131" t="e">
        <f>SUM(H$61:H$62,H$64:H$65)/SUM($C$56:$D$57)%</f>
        <v>#DIV/0!</v>
      </c>
      <c r="P164" s="131" t="e">
        <f>SUM(H$61+H$64)/SUM($C$56:$C$57)%</f>
        <v>#DIV/0!</v>
      </c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</row>
    <row r="165" spans="1:35">
      <c r="A165" s="146"/>
      <c r="B165" s="146"/>
      <c r="C165" s="146"/>
      <c r="D165" s="146"/>
      <c r="E165" s="146"/>
      <c r="F165" s="146"/>
      <c r="G165" s="146"/>
      <c r="H165" s="273" t="s">
        <v>216</v>
      </c>
      <c r="I165" s="273"/>
      <c r="J165" s="273"/>
      <c r="K165" s="273"/>
      <c r="L165" s="273"/>
      <c r="M165" s="273"/>
      <c r="N165" s="131" t="e">
        <f>SUM(I$61:I$66)/SUM($C$56:$E$57)%</f>
        <v>#DIV/0!</v>
      </c>
      <c r="O165" s="131" t="e">
        <f>SUM(I$61:I$62,I$64:I$65)/SUM($C$56:$D$57)%</f>
        <v>#DIV/0!</v>
      </c>
      <c r="P165" s="131" t="e">
        <f>SUM(I$61+I$64)/SUM($C$56:$C$57)%</f>
        <v>#DIV/0!</v>
      </c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</row>
    <row r="166" spans="1:35">
      <c r="A166" s="146"/>
      <c r="B166" s="146"/>
      <c r="C166" s="146"/>
      <c r="D166" s="146"/>
      <c r="E166" s="146"/>
      <c r="F166" s="146"/>
      <c r="G166" s="146"/>
      <c r="H166" s="273" t="s">
        <v>217</v>
      </c>
      <c r="I166" s="273"/>
      <c r="J166" s="273"/>
      <c r="K166" s="273"/>
      <c r="L166" s="273"/>
      <c r="M166" s="273"/>
      <c r="N166" s="131" t="e">
        <f>SUM(J$61:J$66)/SUM($C$56:$E$57)%</f>
        <v>#DIV/0!</v>
      </c>
      <c r="O166" s="131" t="e">
        <f>SUM(J$61:J$62,J$64:J$65)/SUM($C$56:$D$57)%</f>
        <v>#DIV/0!</v>
      </c>
      <c r="P166" s="131" t="e">
        <f>SUM(J$61+J$64)/SUM($C$56:$C$57)%</f>
        <v>#DIV/0!</v>
      </c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</row>
    <row r="167" spans="1:35">
      <c r="A167" s="146"/>
      <c r="B167" s="146"/>
      <c r="C167" s="146"/>
      <c r="D167" s="146"/>
      <c r="E167" s="146"/>
      <c r="F167" s="146"/>
      <c r="G167" s="146"/>
      <c r="H167" s="273" t="s">
        <v>218</v>
      </c>
      <c r="I167" s="273"/>
      <c r="J167" s="273"/>
      <c r="K167" s="273"/>
      <c r="L167" s="273"/>
      <c r="M167" s="273"/>
      <c r="N167" s="131" t="e">
        <f>SUM(K$61:K$66)/SUM($C$56:$E$57)%</f>
        <v>#DIV/0!</v>
      </c>
      <c r="O167" s="131" t="e">
        <f>SUM(K$61:K$62,K$64:K$65)/SUM($C$56:$D$57)%</f>
        <v>#DIV/0!</v>
      </c>
      <c r="P167" s="131" t="e">
        <f>SUM(K$61+K$64)/SUM($C$56:$C$57)%</f>
        <v>#DIV/0!</v>
      </c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</row>
    <row r="168" spans="1:3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</row>
    <row r="169" spans="1:3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</row>
    <row r="170" spans="1:3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</row>
    <row r="171" spans="1:3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</row>
    <row r="172" spans="1:3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</row>
    <row r="173" spans="1:3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</row>
    <row r="174" spans="1:3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</row>
    <row r="175" spans="1:3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</row>
    <row r="176" spans="1:3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</row>
    <row r="177" spans="1:3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</row>
    <row r="178" spans="1:3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</row>
    <row r="179" spans="1:3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</row>
  </sheetData>
  <sheetProtection algorithmName="SHA-512" hashValue="ZcOageTqlNDfXt3CzNAHcLgrJ4iWWFoqkYrbaJxoBilQHLP9m+FaAqpQPrwT7Lnm6Az28/60z1HBLdvrATKt8g==" saltValue="fWweXo1YX8RiSOz7PZhovg==" spinCount="100000" sheet="1" objects="1" scenarios="1"/>
  <protectedRanges>
    <protectedRange password="CE28" sqref="D11:D14 D24:D31 G11:G14 G24:G31" name="Range2_1"/>
    <protectedRange password="CE28" sqref="F63:G63 F65:G66 I63 I65:I66" name="Range7"/>
  </protectedRanges>
  <mergeCells count="195">
    <mergeCell ref="H167:M167"/>
    <mergeCell ref="H162:M162"/>
    <mergeCell ref="H163:M163"/>
    <mergeCell ref="H164:M164"/>
    <mergeCell ref="H144:M144"/>
    <mergeCell ref="H145:M145"/>
    <mergeCell ref="H146:M146"/>
    <mergeCell ref="H165:M165"/>
    <mergeCell ref="H166:M166"/>
    <mergeCell ref="H156:M156"/>
    <mergeCell ref="H157:M157"/>
    <mergeCell ref="H158:M158"/>
    <mergeCell ref="H159:M159"/>
    <mergeCell ref="H160:M160"/>
    <mergeCell ref="H161:M161"/>
    <mergeCell ref="H153:M153"/>
    <mergeCell ref="H154:M154"/>
    <mergeCell ref="H155:M155"/>
    <mergeCell ref="H141:M141"/>
    <mergeCell ref="H142:M142"/>
    <mergeCell ref="H143:M143"/>
    <mergeCell ref="H150:M150"/>
    <mergeCell ref="H151:M151"/>
    <mergeCell ref="H152:M152"/>
    <mergeCell ref="A138:F138"/>
    <mergeCell ref="H138:M138"/>
    <mergeCell ref="A139:F139"/>
    <mergeCell ref="H139:M139"/>
    <mergeCell ref="H140:M140"/>
    <mergeCell ref="H147:M147"/>
    <mergeCell ref="H148:M148"/>
    <mergeCell ref="H149:M149"/>
    <mergeCell ref="A140:F140"/>
    <mergeCell ref="A135:F135"/>
    <mergeCell ref="H135:M135"/>
    <mergeCell ref="A136:F136"/>
    <mergeCell ref="H136:M136"/>
    <mergeCell ref="A137:F137"/>
    <mergeCell ref="H137:M137"/>
    <mergeCell ref="A132:F132"/>
    <mergeCell ref="H132:M132"/>
    <mergeCell ref="A133:F133"/>
    <mergeCell ref="H133:M133"/>
    <mergeCell ref="A134:F134"/>
    <mergeCell ref="H134:M134"/>
    <mergeCell ref="A129:F129"/>
    <mergeCell ref="A130:F130"/>
    <mergeCell ref="A131:F131"/>
    <mergeCell ref="H131:M131"/>
    <mergeCell ref="A126:F126"/>
    <mergeCell ref="H126:M126"/>
    <mergeCell ref="A127:F127"/>
    <mergeCell ref="H127:M127"/>
    <mergeCell ref="A128:F128"/>
    <mergeCell ref="H128:M128"/>
    <mergeCell ref="H129:M129"/>
    <mergeCell ref="H130:P130"/>
    <mergeCell ref="A123:F123"/>
    <mergeCell ref="H123:M123"/>
    <mergeCell ref="A124:F124"/>
    <mergeCell ref="H124:M124"/>
    <mergeCell ref="A125:F125"/>
    <mergeCell ref="H125:M125"/>
    <mergeCell ref="A120:F120"/>
    <mergeCell ref="A121:F121"/>
    <mergeCell ref="H121:M121"/>
    <mergeCell ref="A122:F122"/>
    <mergeCell ref="H122:M122"/>
    <mergeCell ref="H119:P120"/>
    <mergeCell ref="A117:F117"/>
    <mergeCell ref="H117:M117"/>
    <mergeCell ref="A118:F118"/>
    <mergeCell ref="H118:M118"/>
    <mergeCell ref="A119:F119"/>
    <mergeCell ref="A114:F114"/>
    <mergeCell ref="H114:M114"/>
    <mergeCell ref="A115:F115"/>
    <mergeCell ref="H115:M115"/>
    <mergeCell ref="A116:F116"/>
    <mergeCell ref="H116:M116"/>
    <mergeCell ref="A110:F110"/>
    <mergeCell ref="H110:M110"/>
    <mergeCell ref="A111:F111"/>
    <mergeCell ref="A113:F113"/>
    <mergeCell ref="H113:M113"/>
    <mergeCell ref="A112:F112"/>
    <mergeCell ref="H111:M112"/>
    <mergeCell ref="A107:F107"/>
    <mergeCell ref="H107:M107"/>
    <mergeCell ref="A108:F108"/>
    <mergeCell ref="H108:M108"/>
    <mergeCell ref="A109:F109"/>
    <mergeCell ref="H109:M109"/>
    <mergeCell ref="A104:F104"/>
    <mergeCell ref="H104:M104"/>
    <mergeCell ref="A105:F105"/>
    <mergeCell ref="H105:M105"/>
    <mergeCell ref="A106:F106"/>
    <mergeCell ref="H106:M106"/>
    <mergeCell ref="A96:E96"/>
    <mergeCell ref="H96:L96"/>
    <mergeCell ref="A102:F102"/>
    <mergeCell ref="H102:M102"/>
    <mergeCell ref="A103:F103"/>
    <mergeCell ref="H103:M103"/>
    <mergeCell ref="A93:E93"/>
    <mergeCell ref="H93:L93"/>
    <mergeCell ref="A94:E94"/>
    <mergeCell ref="H94:L94"/>
    <mergeCell ref="A95:E95"/>
    <mergeCell ref="H95:L95"/>
    <mergeCell ref="H97:L97"/>
    <mergeCell ref="A90:E90"/>
    <mergeCell ref="H90:L90"/>
    <mergeCell ref="A91:E91"/>
    <mergeCell ref="H91:L91"/>
    <mergeCell ref="A92:E92"/>
    <mergeCell ref="H92:L92"/>
    <mergeCell ref="A88:E88"/>
    <mergeCell ref="H88:L88"/>
    <mergeCell ref="A89:E89"/>
    <mergeCell ref="H89:L89"/>
    <mergeCell ref="A70:A74"/>
    <mergeCell ref="A75:A79"/>
    <mergeCell ref="A81:N83"/>
    <mergeCell ref="A85:E85"/>
    <mergeCell ref="H85:L85"/>
    <mergeCell ref="A86:E86"/>
    <mergeCell ref="H86:L86"/>
    <mergeCell ref="A64:A66"/>
    <mergeCell ref="A68:K68"/>
    <mergeCell ref="F42:G42"/>
    <mergeCell ref="H42:I42"/>
    <mergeCell ref="J42:K42"/>
    <mergeCell ref="A50:F50"/>
    <mergeCell ref="A52:A53"/>
    <mergeCell ref="A87:E87"/>
    <mergeCell ref="H87:L87"/>
    <mergeCell ref="U42:V42"/>
    <mergeCell ref="W42:X42"/>
    <mergeCell ref="S43:T43"/>
    <mergeCell ref="S44:T44"/>
    <mergeCell ref="S45:T45"/>
    <mergeCell ref="A54:A55"/>
    <mergeCell ref="A56:A57"/>
    <mergeCell ref="A59:K59"/>
    <mergeCell ref="A61:A63"/>
    <mergeCell ref="A41:E41"/>
    <mergeCell ref="B42:C42"/>
    <mergeCell ref="D42:E42"/>
    <mergeCell ref="U35:X35"/>
    <mergeCell ref="Y35:Z36"/>
    <mergeCell ref="AA35:AB36"/>
    <mergeCell ref="AD35:AF35"/>
    <mergeCell ref="F36:G36"/>
    <mergeCell ref="H36:I36"/>
    <mergeCell ref="J36:K36"/>
    <mergeCell ref="L36:L37"/>
    <mergeCell ref="M36:M37"/>
    <mergeCell ref="N36:N37"/>
    <mergeCell ref="S36:S37"/>
    <mergeCell ref="T36:T37"/>
    <mergeCell ref="U36:U37"/>
    <mergeCell ref="V36:X36"/>
    <mergeCell ref="Y42:Z42"/>
    <mergeCell ref="AB42:AC42"/>
    <mergeCell ref="AE42:AF42"/>
    <mergeCell ref="L42:M42"/>
    <mergeCell ref="N42:O42"/>
    <mergeCell ref="P42:Q42"/>
    <mergeCell ref="R42:T42"/>
    <mergeCell ref="AH42:AI42"/>
    <mergeCell ref="N111:N112"/>
    <mergeCell ref="O111:O112"/>
    <mergeCell ref="P111:P112"/>
    <mergeCell ref="A2:C2"/>
    <mergeCell ref="A7:J7"/>
    <mergeCell ref="B8:D8"/>
    <mergeCell ref="E8:G8"/>
    <mergeCell ref="H8:J8"/>
    <mergeCell ref="C9:D9"/>
    <mergeCell ref="F9:G9"/>
    <mergeCell ref="I9:J9"/>
    <mergeCell ref="A34:K34"/>
    <mergeCell ref="A35:A37"/>
    <mergeCell ref="B35:C36"/>
    <mergeCell ref="D35:E36"/>
    <mergeCell ref="F35:K35"/>
    <mergeCell ref="L35:T35"/>
    <mergeCell ref="O36:O37"/>
    <mergeCell ref="P36:P37"/>
    <mergeCell ref="Q36:Q37"/>
    <mergeCell ref="R36:R37"/>
    <mergeCell ref="S46:T46"/>
    <mergeCell ref="S47:T47"/>
  </mergeCells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4" name="Option Button 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5" name="Option Button 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" r:id="rId6" name="Option Button 4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3" r:id="rId7" name="Option Button 5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4" r:id="rId8" name="Option Button 6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5" r:id="rId9" name="Option Button 7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6" r:id="rId10" name="Option Button 8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7" r:id="rId11" name="Option Button 9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8" r:id="rId12" name="Option Button 10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9" r:id="rId13" name="Option Button 1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0" r:id="rId14" name="Option Button 12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1" r:id="rId15" name="Option Button 13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2" r:id="rId16" name="Option Button 14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3" r:id="rId17" name="Option Button 15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4" r:id="rId18" name="Option Button 16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5" r:id="rId19" name="Option Button 17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6" r:id="rId20" name="Option Button 18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7" r:id="rId21" name="Option Button 19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8" r:id="rId22" name="Option Button 20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9" r:id="rId23" name="Option Button 2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0" r:id="rId24" name="Option Button 2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I179"/>
  <sheetViews>
    <sheetView rightToLeft="1" topLeftCell="A115" zoomScale="96" zoomScaleNormal="96" workbookViewId="0">
      <selection sqref="A1:XFD1048576"/>
    </sheetView>
  </sheetViews>
  <sheetFormatPr defaultColWidth="9" defaultRowHeight="15.75"/>
  <cols>
    <col min="1" max="1" width="15" style="40" customWidth="1"/>
    <col min="2" max="2" width="12.140625" style="40" customWidth="1"/>
    <col min="3" max="3" width="18.7109375" style="40" customWidth="1"/>
    <col min="4" max="4" width="12.42578125" style="40" customWidth="1"/>
    <col min="5" max="5" width="8.7109375" style="40" customWidth="1"/>
    <col min="6" max="6" width="8.140625" style="40" customWidth="1"/>
    <col min="7" max="7" width="10.28515625" style="40" customWidth="1"/>
    <col min="8" max="8" width="8.42578125" style="40" customWidth="1"/>
    <col min="9" max="9" width="9.140625" style="40" customWidth="1"/>
    <col min="10" max="10" width="10" style="40" customWidth="1"/>
    <col min="11" max="11" width="8.42578125" style="40" customWidth="1"/>
    <col min="12" max="12" width="18.7109375" style="40" customWidth="1"/>
    <col min="13" max="13" width="8.7109375" style="40" customWidth="1"/>
    <col min="14" max="14" width="10" style="40" customWidth="1"/>
    <col min="15" max="15" width="9.7109375" style="40" customWidth="1"/>
    <col min="16" max="16" width="10.140625" style="40" customWidth="1"/>
    <col min="17" max="17" width="9" style="40"/>
    <col min="18" max="18" width="8.140625" style="40" customWidth="1"/>
    <col min="19" max="28" width="9" style="40"/>
    <col min="29" max="29" width="7.5703125" style="40" customWidth="1"/>
    <col min="30" max="16384" width="9" style="40"/>
  </cols>
  <sheetData>
    <row r="1" spans="1:35" ht="16.5" thickBot="1">
      <c r="A1" s="63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</row>
    <row r="2" spans="1:35" ht="16.5" thickBot="1">
      <c r="A2" s="174" t="s">
        <v>0</v>
      </c>
      <c r="B2" s="175"/>
      <c r="C2" s="176"/>
      <c r="D2" s="146"/>
      <c r="E2" s="146"/>
      <c r="F2" s="54" t="s">
        <v>1</v>
      </c>
      <c r="G2" s="54"/>
      <c r="H2" s="54"/>
      <c r="I2" s="54"/>
      <c r="J2" s="54"/>
      <c r="K2" s="54"/>
      <c r="L2" s="54"/>
      <c r="M2" s="54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</row>
    <row r="3" spans="1:35" ht="57.75" customHeight="1">
      <c r="A3" s="3" t="s">
        <v>2</v>
      </c>
      <c r="B3" s="22" t="s">
        <v>3</v>
      </c>
      <c r="C3" s="23" t="s">
        <v>4</v>
      </c>
      <c r="D3" s="146"/>
      <c r="E3" s="55"/>
      <c r="F3" s="54"/>
      <c r="G3" s="54"/>
      <c r="H3" s="54"/>
      <c r="I3" s="54"/>
      <c r="J3" s="54"/>
      <c r="K3" s="54"/>
      <c r="L3" s="54"/>
      <c r="M3" s="54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</row>
    <row r="4" spans="1:35">
      <c r="A4" s="20" t="s">
        <v>5</v>
      </c>
      <c r="B4" s="158"/>
      <c r="C4" s="158"/>
      <c r="D4" s="146"/>
      <c r="E4" s="55"/>
      <c r="F4" s="54"/>
      <c r="G4" s="54"/>
      <c r="H4" s="54"/>
      <c r="I4" s="54"/>
      <c r="J4" s="54"/>
      <c r="K4" s="54"/>
      <c r="L4" s="54"/>
      <c r="M4" s="54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</row>
    <row r="5" spans="1:35" ht="16.5" thickBot="1">
      <c r="A5" s="4" t="s">
        <v>6</v>
      </c>
      <c r="B5" s="158"/>
      <c r="C5" s="158"/>
      <c r="D5" s="146"/>
      <c r="E5" s="146"/>
      <c r="F5" s="54"/>
      <c r="G5" s="54"/>
      <c r="H5" s="54"/>
      <c r="I5" s="54"/>
      <c r="J5" s="54"/>
      <c r="K5" s="54"/>
      <c r="L5" s="54"/>
      <c r="M5" s="54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</row>
    <row r="6" spans="1:35" ht="12" customHeight="1" thickBo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</row>
    <row r="7" spans="1:35" ht="32.25" customHeight="1" thickBot="1">
      <c r="A7" s="177" t="s">
        <v>7</v>
      </c>
      <c r="B7" s="178"/>
      <c r="C7" s="178"/>
      <c r="D7" s="178"/>
      <c r="E7" s="178"/>
      <c r="F7" s="178"/>
      <c r="G7" s="178"/>
      <c r="H7" s="178"/>
      <c r="I7" s="178"/>
      <c r="J7" s="179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</row>
    <row r="8" spans="1:35">
      <c r="A8" s="5" t="s">
        <v>8</v>
      </c>
      <c r="B8" s="180" t="s">
        <v>5</v>
      </c>
      <c r="C8" s="181"/>
      <c r="D8" s="182"/>
      <c r="E8" s="180" t="s">
        <v>6</v>
      </c>
      <c r="F8" s="181"/>
      <c r="G8" s="182"/>
      <c r="H8" s="180" t="s">
        <v>9</v>
      </c>
      <c r="I8" s="181"/>
      <c r="J8" s="183"/>
      <c r="K8" s="146"/>
      <c r="L8" s="55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</row>
    <row r="9" spans="1:35" ht="16.5" thickBot="1">
      <c r="A9" s="6" t="s">
        <v>10</v>
      </c>
      <c r="B9" s="7" t="s">
        <v>11</v>
      </c>
      <c r="C9" s="184" t="s">
        <v>12</v>
      </c>
      <c r="D9" s="185"/>
      <c r="E9" s="7" t="s">
        <v>11</v>
      </c>
      <c r="F9" s="184" t="s">
        <v>12</v>
      </c>
      <c r="G9" s="185"/>
      <c r="H9" s="7" t="s">
        <v>11</v>
      </c>
      <c r="I9" s="184" t="s">
        <v>12</v>
      </c>
      <c r="J9" s="186"/>
      <c r="K9" s="55"/>
      <c r="L9" s="55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</row>
    <row r="10" spans="1:35">
      <c r="A10" s="39" t="s">
        <v>263</v>
      </c>
      <c r="B10" s="158"/>
      <c r="C10" s="158"/>
      <c r="D10" s="91"/>
      <c r="E10" s="158"/>
      <c r="F10" s="158"/>
      <c r="G10" s="91"/>
      <c r="H10" s="111">
        <f>B10+E10</f>
        <v>0</v>
      </c>
      <c r="I10" s="110">
        <f t="shared" ref="H10:J31" si="0">C10+F10</f>
        <v>0</v>
      </c>
      <c r="J10" s="112"/>
      <c r="K10" s="146"/>
      <c r="L10" s="55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</row>
    <row r="11" spans="1:35">
      <c r="A11" s="39" t="s">
        <v>186</v>
      </c>
      <c r="B11" s="158"/>
      <c r="C11" s="158"/>
      <c r="D11" s="8"/>
      <c r="E11" s="158"/>
      <c r="F11" s="158"/>
      <c r="G11" s="8"/>
      <c r="H11" s="113">
        <f t="shared" si="0"/>
        <v>0</v>
      </c>
      <c r="I11" s="113">
        <f t="shared" si="0"/>
        <v>0</v>
      </c>
      <c r="J11" s="114"/>
      <c r="K11" s="146"/>
      <c r="L11" s="146"/>
      <c r="M11" s="55"/>
      <c r="N11" s="55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</row>
    <row r="12" spans="1:35">
      <c r="A12" s="11" t="s">
        <v>269</v>
      </c>
      <c r="B12" s="158"/>
      <c r="C12" s="158"/>
      <c r="D12" s="8"/>
      <c r="E12" s="158"/>
      <c r="F12" s="158"/>
      <c r="G12" s="8"/>
      <c r="H12" s="113">
        <f t="shared" si="0"/>
        <v>0</v>
      </c>
      <c r="I12" s="113">
        <f t="shared" si="0"/>
        <v>0</v>
      </c>
      <c r="J12" s="114"/>
      <c r="K12" s="146"/>
      <c r="L12" s="146"/>
      <c r="M12" s="55"/>
      <c r="N12" s="55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</row>
    <row r="13" spans="1:35">
      <c r="A13" s="11" t="s">
        <v>264</v>
      </c>
      <c r="B13" s="158"/>
      <c r="C13" s="158"/>
      <c r="D13" s="8"/>
      <c r="E13" s="158"/>
      <c r="F13" s="158"/>
      <c r="G13" s="8"/>
      <c r="H13" s="113">
        <f t="shared" si="0"/>
        <v>0</v>
      </c>
      <c r="I13" s="113">
        <f t="shared" si="0"/>
        <v>0</v>
      </c>
      <c r="J13" s="114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</row>
    <row r="14" spans="1:35">
      <c r="A14" s="11" t="s">
        <v>265</v>
      </c>
      <c r="B14" s="158"/>
      <c r="C14" s="158"/>
      <c r="D14" s="13"/>
      <c r="E14" s="158"/>
      <c r="F14" s="158"/>
      <c r="G14" s="13"/>
      <c r="H14" s="113">
        <f t="shared" si="0"/>
        <v>0</v>
      </c>
      <c r="I14" s="113">
        <f t="shared" si="0"/>
        <v>0</v>
      </c>
      <c r="J14" s="115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</row>
    <row r="15" spans="1:35">
      <c r="A15" s="11" t="s">
        <v>13</v>
      </c>
      <c r="B15" s="158"/>
      <c r="C15" s="158"/>
      <c r="D15" s="159"/>
      <c r="E15" s="158"/>
      <c r="F15" s="158"/>
      <c r="G15" s="159"/>
      <c r="H15" s="113">
        <f t="shared" si="0"/>
        <v>0</v>
      </c>
      <c r="I15" s="113">
        <f t="shared" si="0"/>
        <v>0</v>
      </c>
      <c r="J15" s="116">
        <f>D15+G15</f>
        <v>0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</row>
    <row r="16" spans="1:35">
      <c r="A16" s="11" t="s">
        <v>220</v>
      </c>
      <c r="B16" s="158"/>
      <c r="C16" s="158"/>
      <c r="D16" s="159"/>
      <c r="E16" s="158"/>
      <c r="F16" s="158"/>
      <c r="G16" s="159"/>
      <c r="H16" s="113">
        <f t="shared" si="0"/>
        <v>0</v>
      </c>
      <c r="I16" s="113">
        <f t="shared" si="0"/>
        <v>0</v>
      </c>
      <c r="J16" s="116">
        <f t="shared" si="0"/>
        <v>0</v>
      </c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</row>
    <row r="17" spans="1:35">
      <c r="A17" s="11" t="s">
        <v>221</v>
      </c>
      <c r="B17" s="158"/>
      <c r="C17" s="158"/>
      <c r="D17" s="159"/>
      <c r="E17" s="158"/>
      <c r="F17" s="158"/>
      <c r="G17" s="159"/>
      <c r="H17" s="113">
        <f t="shared" si="0"/>
        <v>0</v>
      </c>
      <c r="I17" s="113">
        <f t="shared" si="0"/>
        <v>0</v>
      </c>
      <c r="J17" s="116">
        <f t="shared" si="0"/>
        <v>0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</row>
    <row r="18" spans="1:35">
      <c r="A18" s="11" t="s">
        <v>14</v>
      </c>
      <c r="B18" s="158"/>
      <c r="C18" s="158"/>
      <c r="D18" s="159"/>
      <c r="E18" s="158"/>
      <c r="F18" s="158"/>
      <c r="G18" s="159"/>
      <c r="H18" s="113">
        <f t="shared" si="0"/>
        <v>0</v>
      </c>
      <c r="I18" s="113">
        <f t="shared" si="0"/>
        <v>0</v>
      </c>
      <c r="J18" s="116">
        <f t="shared" si="0"/>
        <v>0</v>
      </c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</row>
    <row r="19" spans="1:35">
      <c r="A19" s="11" t="s">
        <v>15</v>
      </c>
      <c r="B19" s="158"/>
      <c r="C19" s="158"/>
      <c r="D19" s="159"/>
      <c r="E19" s="158"/>
      <c r="F19" s="158"/>
      <c r="G19" s="159"/>
      <c r="H19" s="113">
        <f t="shared" si="0"/>
        <v>0</v>
      </c>
      <c r="I19" s="113">
        <f t="shared" si="0"/>
        <v>0</v>
      </c>
      <c r="J19" s="116">
        <f t="shared" si="0"/>
        <v>0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</row>
    <row r="20" spans="1:35">
      <c r="A20" s="11" t="s">
        <v>16</v>
      </c>
      <c r="B20" s="158"/>
      <c r="C20" s="158"/>
      <c r="D20" s="159"/>
      <c r="E20" s="158"/>
      <c r="F20" s="158"/>
      <c r="G20" s="159"/>
      <c r="H20" s="113">
        <f t="shared" si="0"/>
        <v>0</v>
      </c>
      <c r="I20" s="113">
        <f t="shared" si="0"/>
        <v>0</v>
      </c>
      <c r="J20" s="116">
        <f t="shared" si="0"/>
        <v>0</v>
      </c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</row>
    <row r="21" spans="1:35">
      <c r="A21" s="11" t="s">
        <v>17</v>
      </c>
      <c r="B21" s="158"/>
      <c r="C21" s="158"/>
      <c r="D21" s="159"/>
      <c r="E21" s="158"/>
      <c r="F21" s="158"/>
      <c r="G21" s="159"/>
      <c r="H21" s="113">
        <f t="shared" si="0"/>
        <v>0</v>
      </c>
      <c r="I21" s="113">
        <f t="shared" si="0"/>
        <v>0</v>
      </c>
      <c r="J21" s="116">
        <f t="shared" si="0"/>
        <v>0</v>
      </c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</row>
    <row r="22" spans="1:35">
      <c r="A22" s="11" t="s">
        <v>18</v>
      </c>
      <c r="B22" s="158"/>
      <c r="C22" s="158"/>
      <c r="D22" s="159"/>
      <c r="E22" s="158"/>
      <c r="F22" s="158"/>
      <c r="G22" s="159"/>
      <c r="H22" s="113">
        <f t="shared" si="0"/>
        <v>0</v>
      </c>
      <c r="I22" s="113">
        <f t="shared" si="0"/>
        <v>0</v>
      </c>
      <c r="J22" s="116">
        <f t="shared" si="0"/>
        <v>0</v>
      </c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</row>
    <row r="23" spans="1:35">
      <c r="A23" s="11" t="s">
        <v>19</v>
      </c>
      <c r="B23" s="158"/>
      <c r="C23" s="158"/>
      <c r="D23" s="159"/>
      <c r="E23" s="158"/>
      <c r="F23" s="158"/>
      <c r="G23" s="159"/>
      <c r="H23" s="113">
        <f t="shared" si="0"/>
        <v>0</v>
      </c>
      <c r="I23" s="113">
        <f t="shared" si="0"/>
        <v>0</v>
      </c>
      <c r="J23" s="116">
        <f>D23+G23</f>
        <v>0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</row>
    <row r="24" spans="1:35">
      <c r="A24" s="11" t="s">
        <v>20</v>
      </c>
      <c r="B24" s="158"/>
      <c r="C24" s="158"/>
      <c r="D24" s="159"/>
      <c r="E24" s="158"/>
      <c r="F24" s="158"/>
      <c r="G24" s="159"/>
      <c r="H24" s="113">
        <f t="shared" si="0"/>
        <v>0</v>
      </c>
      <c r="I24" s="113">
        <f t="shared" si="0"/>
        <v>0</v>
      </c>
      <c r="J24" s="116">
        <f>D24+G24</f>
        <v>0</v>
      </c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</row>
    <row r="25" spans="1:35">
      <c r="A25" s="11" t="s">
        <v>21</v>
      </c>
      <c r="B25" s="158"/>
      <c r="C25" s="158"/>
      <c r="D25" s="15"/>
      <c r="E25" s="158"/>
      <c r="F25" s="158"/>
      <c r="G25" s="8"/>
      <c r="H25" s="113">
        <f t="shared" si="0"/>
        <v>0</v>
      </c>
      <c r="I25" s="113">
        <f t="shared" si="0"/>
        <v>0</v>
      </c>
      <c r="J25" s="114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</row>
    <row r="26" spans="1:35">
      <c r="A26" s="11" t="s">
        <v>22</v>
      </c>
      <c r="B26" s="158"/>
      <c r="C26" s="158"/>
      <c r="D26" s="15"/>
      <c r="E26" s="158"/>
      <c r="F26" s="158"/>
      <c r="G26" s="8"/>
      <c r="H26" s="113">
        <f t="shared" si="0"/>
        <v>0</v>
      </c>
      <c r="I26" s="113">
        <f t="shared" si="0"/>
        <v>0</v>
      </c>
      <c r="J26" s="114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</row>
    <row r="27" spans="1:35">
      <c r="A27" s="11" t="s">
        <v>23</v>
      </c>
      <c r="B27" s="158"/>
      <c r="C27" s="158"/>
      <c r="D27" s="15"/>
      <c r="E27" s="158"/>
      <c r="F27" s="158"/>
      <c r="G27" s="8"/>
      <c r="H27" s="113">
        <f t="shared" si="0"/>
        <v>0</v>
      </c>
      <c r="I27" s="113">
        <f t="shared" si="0"/>
        <v>0</v>
      </c>
      <c r="J27" s="114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</row>
    <row r="28" spans="1:35">
      <c r="A28" s="11" t="s">
        <v>24</v>
      </c>
      <c r="B28" s="158"/>
      <c r="C28" s="158"/>
      <c r="D28" s="15"/>
      <c r="E28" s="158"/>
      <c r="F28" s="158"/>
      <c r="G28" s="8"/>
      <c r="H28" s="113">
        <f t="shared" si="0"/>
        <v>0</v>
      </c>
      <c r="I28" s="113">
        <f t="shared" si="0"/>
        <v>0</v>
      </c>
      <c r="J28" s="114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</row>
    <row r="29" spans="1:35">
      <c r="A29" s="11" t="s">
        <v>25</v>
      </c>
      <c r="B29" s="158"/>
      <c r="C29" s="158"/>
      <c r="D29" s="15"/>
      <c r="E29" s="158"/>
      <c r="F29" s="158"/>
      <c r="G29" s="8"/>
      <c r="H29" s="113">
        <f t="shared" si="0"/>
        <v>0</v>
      </c>
      <c r="I29" s="113">
        <f t="shared" si="0"/>
        <v>0</v>
      </c>
      <c r="J29" s="114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</row>
    <row r="30" spans="1:35">
      <c r="A30" s="11" t="s">
        <v>26</v>
      </c>
      <c r="B30" s="158"/>
      <c r="C30" s="158"/>
      <c r="D30" s="15"/>
      <c r="E30" s="158"/>
      <c r="F30" s="158"/>
      <c r="G30" s="8"/>
      <c r="H30" s="113">
        <f t="shared" si="0"/>
        <v>0</v>
      </c>
      <c r="I30" s="113">
        <f t="shared" si="0"/>
        <v>0</v>
      </c>
      <c r="J30" s="114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</row>
    <row r="31" spans="1:35">
      <c r="A31" s="11" t="s">
        <v>27</v>
      </c>
      <c r="B31" s="158"/>
      <c r="C31" s="158"/>
      <c r="D31" s="16"/>
      <c r="E31" s="158"/>
      <c r="F31" s="158"/>
      <c r="G31" s="13"/>
      <c r="H31" s="113">
        <f t="shared" si="0"/>
        <v>0</v>
      </c>
      <c r="I31" s="113">
        <f t="shared" si="0"/>
        <v>0</v>
      </c>
      <c r="J31" s="115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</row>
    <row r="32" spans="1:35" ht="16.5" thickBot="1">
      <c r="A32" s="6" t="s">
        <v>28</v>
      </c>
      <c r="B32" s="117">
        <f>SUM(B10:B31)</f>
        <v>0</v>
      </c>
      <c r="C32" s="117">
        <f>SUM(C10:C31)</f>
        <v>0</v>
      </c>
      <c r="D32" s="142">
        <f>SUM(D15:D24)</f>
        <v>0</v>
      </c>
      <c r="E32" s="117">
        <f>SUM(E10:E31)</f>
        <v>0</v>
      </c>
      <c r="F32" s="117">
        <f>SUM(F10:F31)</f>
        <v>0</v>
      </c>
      <c r="G32" s="142">
        <f>SUM(G15:G24)</f>
        <v>0</v>
      </c>
      <c r="H32" s="117">
        <f>SUM(H10:H31)</f>
        <v>0</v>
      </c>
      <c r="I32" s="117">
        <f>SUM(I10:I31)</f>
        <v>0</v>
      </c>
      <c r="J32" s="118">
        <f>SUM(J15:J24)</f>
        <v>0</v>
      </c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</row>
    <row r="33" spans="1:35" ht="16.5" thickBot="1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</row>
    <row r="34" spans="1:35" ht="16.5" thickBot="1">
      <c r="A34" s="174" t="s">
        <v>29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</row>
    <row r="35" spans="1:35" ht="30.75" customHeight="1">
      <c r="A35" s="187" t="s">
        <v>2</v>
      </c>
      <c r="B35" s="190" t="s">
        <v>30</v>
      </c>
      <c r="C35" s="191"/>
      <c r="D35" s="190" t="s">
        <v>31</v>
      </c>
      <c r="E35" s="191"/>
      <c r="F35" s="194" t="s">
        <v>32</v>
      </c>
      <c r="G35" s="195"/>
      <c r="H35" s="195"/>
      <c r="I35" s="195"/>
      <c r="J35" s="195"/>
      <c r="K35" s="196"/>
      <c r="L35" s="194" t="s">
        <v>33</v>
      </c>
      <c r="M35" s="195"/>
      <c r="N35" s="195"/>
      <c r="O35" s="195"/>
      <c r="P35" s="195"/>
      <c r="Q35" s="195"/>
      <c r="R35" s="195"/>
      <c r="S35" s="195"/>
      <c r="T35" s="196"/>
      <c r="U35" s="194" t="s">
        <v>34</v>
      </c>
      <c r="V35" s="195"/>
      <c r="W35" s="195"/>
      <c r="X35" s="199"/>
      <c r="Y35" s="200" t="s">
        <v>177</v>
      </c>
      <c r="Z35" s="201"/>
      <c r="AA35" s="204" t="s">
        <v>273</v>
      </c>
      <c r="AB35" s="205"/>
      <c r="AC35" s="146"/>
      <c r="AD35" s="208" t="s">
        <v>182</v>
      </c>
      <c r="AE35" s="209"/>
      <c r="AF35" s="210"/>
      <c r="AG35" s="146"/>
      <c r="AH35" s="146"/>
      <c r="AI35" s="146"/>
    </row>
    <row r="36" spans="1:35" ht="34.9" customHeight="1">
      <c r="A36" s="188"/>
      <c r="B36" s="192"/>
      <c r="C36" s="193"/>
      <c r="D36" s="192"/>
      <c r="E36" s="193"/>
      <c r="F36" s="211" t="s">
        <v>35</v>
      </c>
      <c r="G36" s="212"/>
      <c r="H36" s="211" t="s">
        <v>36</v>
      </c>
      <c r="I36" s="212"/>
      <c r="J36" s="211" t="s">
        <v>37</v>
      </c>
      <c r="K36" s="212"/>
      <c r="L36" s="197" t="s">
        <v>38</v>
      </c>
      <c r="M36" s="197" t="s">
        <v>39</v>
      </c>
      <c r="N36" s="197" t="s">
        <v>40</v>
      </c>
      <c r="O36" s="197" t="s">
        <v>41</v>
      </c>
      <c r="P36" s="197" t="s">
        <v>42</v>
      </c>
      <c r="Q36" s="197" t="s">
        <v>43</v>
      </c>
      <c r="R36" s="197" t="s">
        <v>44</v>
      </c>
      <c r="S36" s="197" t="s">
        <v>45</v>
      </c>
      <c r="T36" s="197" t="s">
        <v>222</v>
      </c>
      <c r="U36" s="197" t="s">
        <v>46</v>
      </c>
      <c r="V36" s="211" t="s">
        <v>47</v>
      </c>
      <c r="W36" s="213"/>
      <c r="X36" s="214"/>
      <c r="Y36" s="202"/>
      <c r="Z36" s="203"/>
      <c r="AA36" s="206"/>
      <c r="AB36" s="207"/>
      <c r="AC36" s="146"/>
      <c r="AD36" s="41" t="s">
        <v>2</v>
      </c>
      <c r="AE36" s="42" t="s">
        <v>183</v>
      </c>
      <c r="AF36" s="43" t="s">
        <v>184</v>
      </c>
      <c r="AG36" s="146"/>
      <c r="AH36" s="146"/>
      <c r="AI36" s="146"/>
    </row>
    <row r="37" spans="1:35" ht="62.25" customHeight="1">
      <c r="A37" s="189"/>
      <c r="B37" s="17" t="s">
        <v>48</v>
      </c>
      <c r="C37" s="17" t="s">
        <v>49</v>
      </c>
      <c r="D37" s="17" t="s">
        <v>48</v>
      </c>
      <c r="E37" s="17" t="s">
        <v>49</v>
      </c>
      <c r="F37" s="17" t="s">
        <v>48</v>
      </c>
      <c r="G37" s="17" t="s">
        <v>49</v>
      </c>
      <c r="H37" s="17" t="s">
        <v>48</v>
      </c>
      <c r="I37" s="17" t="s">
        <v>49</v>
      </c>
      <c r="J37" s="17" t="s">
        <v>48</v>
      </c>
      <c r="K37" s="17" t="s">
        <v>49</v>
      </c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7" t="s">
        <v>50</v>
      </c>
      <c r="W37" s="17" t="s">
        <v>51</v>
      </c>
      <c r="X37" s="18" t="s">
        <v>52</v>
      </c>
      <c r="Y37" s="44" t="s">
        <v>178</v>
      </c>
      <c r="Z37" s="45" t="s">
        <v>179</v>
      </c>
      <c r="AA37" s="45" t="s">
        <v>180</v>
      </c>
      <c r="AB37" s="46" t="s">
        <v>181</v>
      </c>
      <c r="AC37" s="146"/>
      <c r="AD37" s="41" t="s">
        <v>185</v>
      </c>
      <c r="AE37" s="158"/>
      <c r="AF37" s="158"/>
      <c r="AG37" s="146"/>
      <c r="AH37" s="146"/>
      <c r="AI37" s="146"/>
    </row>
    <row r="38" spans="1:35" ht="16.5" thickBot="1">
      <c r="A38" s="20" t="s">
        <v>5</v>
      </c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46"/>
      <c r="AD38" s="47" t="s">
        <v>6</v>
      </c>
      <c r="AE38" s="158"/>
      <c r="AF38" s="158"/>
      <c r="AG38" s="146"/>
      <c r="AH38" s="146"/>
      <c r="AI38" s="146"/>
    </row>
    <row r="39" spans="1:35" ht="16.5" thickBot="1">
      <c r="A39" s="4" t="s">
        <v>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46"/>
      <c r="AD39" s="146"/>
      <c r="AE39" s="146"/>
      <c r="AF39" s="146"/>
      <c r="AG39" s="146"/>
      <c r="AH39" s="146"/>
      <c r="AI39" s="146"/>
    </row>
    <row r="40" spans="1:35" ht="16.5" thickBot="1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</row>
    <row r="41" spans="1:35" ht="16.5" thickBot="1">
      <c r="A41" s="174" t="s">
        <v>53</v>
      </c>
      <c r="B41" s="175"/>
      <c r="C41" s="175"/>
      <c r="D41" s="175"/>
      <c r="E41" s="17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</row>
    <row r="42" spans="1:35" ht="30.6" customHeight="1">
      <c r="A42" s="3" t="s">
        <v>54</v>
      </c>
      <c r="B42" s="194" t="s">
        <v>55</v>
      </c>
      <c r="C42" s="196"/>
      <c r="D42" s="194" t="s">
        <v>56</v>
      </c>
      <c r="E42" s="196"/>
      <c r="F42" s="194" t="s">
        <v>57</v>
      </c>
      <c r="G42" s="196"/>
      <c r="H42" s="194" t="s">
        <v>58</v>
      </c>
      <c r="I42" s="196"/>
      <c r="J42" s="194" t="s">
        <v>59</v>
      </c>
      <c r="K42" s="196"/>
      <c r="L42" s="194" t="s">
        <v>60</v>
      </c>
      <c r="M42" s="196"/>
      <c r="N42" s="194" t="s">
        <v>61</v>
      </c>
      <c r="O42" s="196"/>
      <c r="P42" s="194" t="s">
        <v>62</v>
      </c>
      <c r="Q42" s="196"/>
      <c r="R42" s="194" t="s">
        <v>63</v>
      </c>
      <c r="S42" s="195"/>
      <c r="T42" s="196"/>
      <c r="U42" s="194" t="s">
        <v>64</v>
      </c>
      <c r="V42" s="196"/>
      <c r="W42" s="194" t="s">
        <v>65</v>
      </c>
      <c r="X42" s="196"/>
      <c r="Y42" s="194" t="s">
        <v>66</v>
      </c>
      <c r="Z42" s="199"/>
      <c r="AA42" s="146"/>
      <c r="AB42" s="169" t="s">
        <v>53</v>
      </c>
      <c r="AC42" s="169"/>
      <c r="AD42" s="146"/>
      <c r="AE42" s="170" t="s">
        <v>280</v>
      </c>
      <c r="AF42" s="170"/>
      <c r="AG42" s="146"/>
      <c r="AH42" s="171" t="s">
        <v>281</v>
      </c>
      <c r="AI42" s="171"/>
    </row>
    <row r="43" spans="1:35" ht="31.5">
      <c r="A43" s="20" t="s">
        <v>2</v>
      </c>
      <c r="B43" s="17" t="s">
        <v>67</v>
      </c>
      <c r="C43" s="17" t="s">
        <v>6</v>
      </c>
      <c r="D43" s="17" t="s">
        <v>67</v>
      </c>
      <c r="E43" s="17" t="s">
        <v>6</v>
      </c>
      <c r="F43" s="17" t="s">
        <v>67</v>
      </c>
      <c r="G43" s="17" t="s">
        <v>6</v>
      </c>
      <c r="H43" s="17" t="s">
        <v>67</v>
      </c>
      <c r="I43" s="17" t="s">
        <v>6</v>
      </c>
      <c r="J43" s="17" t="s">
        <v>67</v>
      </c>
      <c r="K43" s="17" t="s">
        <v>6</v>
      </c>
      <c r="L43" s="17" t="s">
        <v>67</v>
      </c>
      <c r="M43" s="17" t="s">
        <v>6</v>
      </c>
      <c r="N43" s="17" t="s">
        <v>67</v>
      </c>
      <c r="O43" s="17" t="s">
        <v>6</v>
      </c>
      <c r="P43" s="17" t="s">
        <v>67</v>
      </c>
      <c r="Q43" s="17" t="s">
        <v>6</v>
      </c>
      <c r="R43" s="17" t="s">
        <v>67</v>
      </c>
      <c r="S43" s="211" t="s">
        <v>6</v>
      </c>
      <c r="T43" s="212"/>
      <c r="U43" s="17" t="s">
        <v>67</v>
      </c>
      <c r="V43" s="17" t="s">
        <v>6</v>
      </c>
      <c r="W43" s="17" t="s">
        <v>67</v>
      </c>
      <c r="X43" s="17" t="s">
        <v>6</v>
      </c>
      <c r="Y43" s="17" t="s">
        <v>67</v>
      </c>
      <c r="Z43" s="18" t="s">
        <v>6</v>
      </c>
      <c r="AA43" s="146"/>
      <c r="AB43" s="17" t="s">
        <v>67</v>
      </c>
      <c r="AC43" s="17" t="s">
        <v>6</v>
      </c>
      <c r="AD43" s="146"/>
      <c r="AE43" s="17" t="s">
        <v>67</v>
      </c>
      <c r="AF43" s="17" t="s">
        <v>6</v>
      </c>
      <c r="AG43" s="146"/>
      <c r="AH43" s="17" t="s">
        <v>67</v>
      </c>
      <c r="AI43" s="17" t="s">
        <v>6</v>
      </c>
    </row>
    <row r="44" spans="1:35" ht="30" customHeight="1">
      <c r="A44" s="21" t="s">
        <v>68</v>
      </c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220"/>
      <c r="T44" s="221"/>
      <c r="U44" s="160"/>
      <c r="V44" s="160"/>
      <c r="W44" s="160"/>
      <c r="X44" s="160"/>
      <c r="Y44" s="160"/>
      <c r="Z44" s="160"/>
      <c r="AA44" s="21" t="s">
        <v>68</v>
      </c>
      <c r="AB44" s="56">
        <f>U44+W44+Y44+R44+P44+N44+L44+J44+H44+F44+D44+B44</f>
        <v>0</v>
      </c>
      <c r="AC44" s="56">
        <f>V44+X44+Z44+S44+Q44+O44+M44+K44+I44+G44+E44+C44</f>
        <v>0</v>
      </c>
      <c r="AD44" s="146"/>
      <c r="AE44" s="62">
        <f>D38+E38</f>
        <v>0</v>
      </c>
      <c r="AF44" s="62">
        <f>D39+E39</f>
        <v>0</v>
      </c>
      <c r="AG44" s="146"/>
      <c r="AH44" s="62">
        <f>AB44-AE44</f>
        <v>0</v>
      </c>
      <c r="AI44" s="62">
        <f t="shared" ref="AI44:AI47" si="1">AC44-AF44</f>
        <v>0</v>
      </c>
    </row>
    <row r="45" spans="1:35" ht="36" customHeight="1">
      <c r="A45" s="58" t="s">
        <v>69</v>
      </c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222"/>
      <c r="T45" s="223"/>
      <c r="U45" s="161"/>
      <c r="V45" s="161"/>
      <c r="W45" s="161"/>
      <c r="X45" s="161"/>
      <c r="Y45" s="161"/>
      <c r="Z45" s="161"/>
      <c r="AA45" s="127" t="s">
        <v>69</v>
      </c>
      <c r="AB45" s="56">
        <f>U45+W45+Y45+R45+P45+N45+L45+J45+H45+F45+D45+B45</f>
        <v>0</v>
      </c>
      <c r="AC45" s="56">
        <f>V45+X45+Z45+S45+Q45+O45+M45+K45+I45+G45+E45+C45</f>
        <v>0</v>
      </c>
      <c r="AD45" s="146"/>
      <c r="AE45" s="56">
        <f>C52+C53+D52+D53</f>
        <v>0</v>
      </c>
      <c r="AF45" s="56">
        <f>C54+C55+D54+D55</f>
        <v>0</v>
      </c>
      <c r="AG45" s="146"/>
      <c r="AH45" s="62">
        <f t="shared" ref="AH45:AH47" si="2">AB45-AE45</f>
        <v>0</v>
      </c>
      <c r="AI45" s="62">
        <f t="shared" si="1"/>
        <v>0</v>
      </c>
    </row>
    <row r="46" spans="1:35" ht="35.25" customHeight="1">
      <c r="A46" s="59" t="s">
        <v>70</v>
      </c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224"/>
      <c r="T46" s="225"/>
      <c r="U46" s="162"/>
      <c r="V46" s="162"/>
      <c r="W46" s="162"/>
      <c r="X46" s="162"/>
      <c r="Y46" s="162"/>
      <c r="Z46" s="162"/>
      <c r="AA46" s="128" t="s">
        <v>70</v>
      </c>
      <c r="AB46" s="56">
        <f t="shared" ref="AB46:AC47" si="3">U46+W46+Y46+R46+P46+N46+L46+J46+H46+F46+D46+B46</f>
        <v>0</v>
      </c>
      <c r="AC46" s="56">
        <f t="shared" si="3"/>
        <v>0</v>
      </c>
      <c r="AD46" s="146"/>
      <c r="AE46" s="56">
        <f>E52+E53</f>
        <v>0</v>
      </c>
      <c r="AF46" s="56">
        <f>E54+E55</f>
        <v>0</v>
      </c>
      <c r="AG46" s="146"/>
      <c r="AH46" s="62">
        <f t="shared" si="2"/>
        <v>0</v>
      </c>
      <c r="AI46" s="62">
        <f t="shared" si="1"/>
        <v>0</v>
      </c>
    </row>
    <row r="47" spans="1:35" ht="30.75" thickBot="1">
      <c r="A47" s="60" t="s">
        <v>71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226"/>
      <c r="T47" s="227"/>
      <c r="U47" s="163"/>
      <c r="V47" s="163"/>
      <c r="W47" s="163"/>
      <c r="X47" s="163"/>
      <c r="Y47" s="163"/>
      <c r="Z47" s="163"/>
      <c r="AA47" s="129" t="s">
        <v>71</v>
      </c>
      <c r="AB47" s="56">
        <f>U47+W47+Y47+R47+P47+N47+L47+J47+H47+F47+D47+B47</f>
        <v>0</v>
      </c>
      <c r="AC47" s="56">
        <f t="shared" si="3"/>
        <v>0</v>
      </c>
      <c r="AD47" s="146"/>
      <c r="AE47" s="62">
        <f>F52+F53+G52+G53+H52+H53+I52+I53+J52+J53+K52+K53+L52+L53+M52+M53+N52+N53+O52+O53+P52+P53+Q52+Q53+R52+R53+S52+S53+T52+T53+U52+U53+V52+V53+W52+W53+X52+X53</f>
        <v>0</v>
      </c>
      <c r="AF47" s="62">
        <f>Y54+Y55-(C54+C55+D54+D55+E54+E55)</f>
        <v>0</v>
      </c>
      <c r="AG47" s="146"/>
      <c r="AH47" s="62">
        <f t="shared" si="2"/>
        <v>0</v>
      </c>
      <c r="AI47" s="62">
        <f t="shared" si="1"/>
        <v>0</v>
      </c>
    </row>
    <row r="48" spans="1:3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</row>
    <row r="49" spans="1:35" ht="16.5" thickBot="1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</row>
    <row r="50" spans="1:35" ht="16.5" thickBot="1">
      <c r="A50" s="174" t="s">
        <v>72</v>
      </c>
      <c r="B50" s="175"/>
      <c r="C50" s="175"/>
      <c r="D50" s="175"/>
      <c r="E50" s="175"/>
      <c r="F50" s="17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</row>
    <row r="51" spans="1:35" ht="31.5">
      <c r="A51" s="3" t="s">
        <v>2</v>
      </c>
      <c r="B51" s="22" t="s">
        <v>73</v>
      </c>
      <c r="C51" s="22" t="s">
        <v>74</v>
      </c>
      <c r="D51" s="22" t="s">
        <v>75</v>
      </c>
      <c r="E51" s="22" t="s">
        <v>76</v>
      </c>
      <c r="F51" s="22" t="s">
        <v>223</v>
      </c>
      <c r="G51" s="22" t="s">
        <v>224</v>
      </c>
      <c r="H51" s="22" t="s">
        <v>38</v>
      </c>
      <c r="I51" s="22" t="s">
        <v>225</v>
      </c>
      <c r="J51" s="22" t="s">
        <v>226</v>
      </c>
      <c r="K51" s="22" t="s">
        <v>40</v>
      </c>
      <c r="L51" s="22" t="s">
        <v>41</v>
      </c>
      <c r="M51" s="22" t="s">
        <v>42</v>
      </c>
      <c r="N51" s="22" t="s">
        <v>43</v>
      </c>
      <c r="O51" s="22" t="s">
        <v>227</v>
      </c>
      <c r="P51" s="22" t="s">
        <v>45</v>
      </c>
      <c r="Q51" s="22" t="s">
        <v>228</v>
      </c>
      <c r="R51" s="22" t="s">
        <v>77</v>
      </c>
      <c r="S51" s="22" t="s">
        <v>229</v>
      </c>
      <c r="T51" s="22" t="s">
        <v>78</v>
      </c>
      <c r="U51" s="22" t="s">
        <v>79</v>
      </c>
      <c r="V51" s="22" t="s">
        <v>80</v>
      </c>
      <c r="W51" s="22" t="s">
        <v>81</v>
      </c>
      <c r="X51" s="22" t="s">
        <v>270</v>
      </c>
      <c r="Y51" s="23" t="s">
        <v>28</v>
      </c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</row>
    <row r="52" spans="1:35">
      <c r="A52" s="215" t="s">
        <v>5</v>
      </c>
      <c r="B52" s="17" t="s">
        <v>82</v>
      </c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8">
        <f t="shared" ref="Y52:Y57" si="4">SUM(C52:X52)</f>
        <v>0</v>
      </c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</row>
    <row r="53" spans="1:35">
      <c r="A53" s="189"/>
      <c r="B53" s="17" t="s">
        <v>12</v>
      </c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8">
        <f t="shared" si="4"/>
        <v>0</v>
      </c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</row>
    <row r="54" spans="1:35">
      <c r="A54" s="215" t="s">
        <v>6</v>
      </c>
      <c r="B54" s="17" t="s">
        <v>82</v>
      </c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8">
        <f t="shared" si="4"/>
        <v>0</v>
      </c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</row>
    <row r="55" spans="1:35">
      <c r="A55" s="189"/>
      <c r="B55" s="17" t="s">
        <v>12</v>
      </c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8">
        <f t="shared" si="4"/>
        <v>0</v>
      </c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</row>
    <row r="56" spans="1:35">
      <c r="A56" s="215" t="s">
        <v>9</v>
      </c>
      <c r="B56" s="17" t="s">
        <v>82</v>
      </c>
      <c r="C56" s="17">
        <f>C52+C54</f>
        <v>0</v>
      </c>
      <c r="D56" s="17">
        <f t="shared" ref="C56:X57" si="5">D52+D54</f>
        <v>0</v>
      </c>
      <c r="E56" s="17">
        <f t="shared" si="5"/>
        <v>0</v>
      </c>
      <c r="F56" s="17">
        <f t="shared" si="5"/>
        <v>0</v>
      </c>
      <c r="G56" s="17">
        <f t="shared" si="5"/>
        <v>0</v>
      </c>
      <c r="H56" s="17">
        <f t="shared" si="5"/>
        <v>0</v>
      </c>
      <c r="I56" s="17">
        <f t="shared" si="5"/>
        <v>0</v>
      </c>
      <c r="J56" s="17">
        <f t="shared" si="5"/>
        <v>0</v>
      </c>
      <c r="K56" s="17">
        <f t="shared" si="5"/>
        <v>0</v>
      </c>
      <c r="L56" s="17">
        <f t="shared" si="5"/>
        <v>0</v>
      </c>
      <c r="M56" s="17">
        <f t="shared" si="5"/>
        <v>0</v>
      </c>
      <c r="N56" s="17">
        <f t="shared" si="5"/>
        <v>0</v>
      </c>
      <c r="O56" s="17">
        <f t="shared" si="5"/>
        <v>0</v>
      </c>
      <c r="P56" s="17">
        <f t="shared" si="5"/>
        <v>0</v>
      </c>
      <c r="Q56" s="17">
        <f t="shared" si="5"/>
        <v>0</v>
      </c>
      <c r="R56" s="17">
        <f t="shared" si="5"/>
        <v>0</v>
      </c>
      <c r="S56" s="17">
        <f t="shared" si="5"/>
        <v>0</v>
      </c>
      <c r="T56" s="17">
        <f t="shared" si="5"/>
        <v>0</v>
      </c>
      <c r="U56" s="17">
        <f t="shared" si="5"/>
        <v>0</v>
      </c>
      <c r="V56" s="17">
        <f t="shared" si="5"/>
        <v>0</v>
      </c>
      <c r="W56" s="17">
        <f t="shared" si="5"/>
        <v>0</v>
      </c>
      <c r="X56" s="17">
        <f t="shared" si="5"/>
        <v>0</v>
      </c>
      <c r="Y56" s="18">
        <f t="shared" si="4"/>
        <v>0</v>
      </c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</row>
    <row r="57" spans="1:35" ht="16.5" thickBot="1">
      <c r="A57" s="216"/>
      <c r="B57" s="19" t="s">
        <v>12</v>
      </c>
      <c r="C57" s="17">
        <f t="shared" si="5"/>
        <v>0</v>
      </c>
      <c r="D57" s="17">
        <f t="shared" si="5"/>
        <v>0</v>
      </c>
      <c r="E57" s="17">
        <f t="shared" si="5"/>
        <v>0</v>
      </c>
      <c r="F57" s="17">
        <f t="shared" si="5"/>
        <v>0</v>
      </c>
      <c r="G57" s="17">
        <f t="shared" si="5"/>
        <v>0</v>
      </c>
      <c r="H57" s="17">
        <f t="shared" si="5"/>
        <v>0</v>
      </c>
      <c r="I57" s="17">
        <f t="shared" si="5"/>
        <v>0</v>
      </c>
      <c r="J57" s="17">
        <f t="shared" si="5"/>
        <v>0</v>
      </c>
      <c r="K57" s="17">
        <f t="shared" si="5"/>
        <v>0</v>
      </c>
      <c r="L57" s="17">
        <f t="shared" si="5"/>
        <v>0</v>
      </c>
      <c r="M57" s="17">
        <f t="shared" si="5"/>
        <v>0</v>
      </c>
      <c r="N57" s="17">
        <f t="shared" si="5"/>
        <v>0</v>
      </c>
      <c r="O57" s="17">
        <f t="shared" si="5"/>
        <v>0</v>
      </c>
      <c r="P57" s="17">
        <f t="shared" si="5"/>
        <v>0</v>
      </c>
      <c r="Q57" s="17">
        <f t="shared" si="5"/>
        <v>0</v>
      </c>
      <c r="R57" s="17">
        <f t="shared" si="5"/>
        <v>0</v>
      </c>
      <c r="S57" s="17">
        <f t="shared" si="5"/>
        <v>0</v>
      </c>
      <c r="T57" s="17">
        <f t="shared" si="5"/>
        <v>0</v>
      </c>
      <c r="U57" s="17">
        <f t="shared" si="5"/>
        <v>0</v>
      </c>
      <c r="V57" s="17">
        <f t="shared" si="5"/>
        <v>0</v>
      </c>
      <c r="W57" s="17">
        <f t="shared" si="5"/>
        <v>0</v>
      </c>
      <c r="X57" s="17">
        <f t="shared" si="5"/>
        <v>0</v>
      </c>
      <c r="Y57" s="18">
        <f t="shared" si="4"/>
        <v>0</v>
      </c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</row>
    <row r="58" spans="1:35" ht="16.5" thickBot="1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</row>
    <row r="59" spans="1:35" ht="31.5" customHeight="1" thickBot="1">
      <c r="A59" s="217" t="s">
        <v>83</v>
      </c>
      <c r="B59" s="218"/>
      <c r="C59" s="218"/>
      <c r="D59" s="218"/>
      <c r="E59" s="218"/>
      <c r="F59" s="218"/>
      <c r="G59" s="218"/>
      <c r="H59" s="218"/>
      <c r="I59" s="218"/>
      <c r="J59" s="218"/>
      <c r="K59" s="219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</row>
    <row r="60" spans="1:35" ht="105" customHeight="1">
      <c r="A60" s="3" t="s">
        <v>2</v>
      </c>
      <c r="B60" s="22" t="s">
        <v>84</v>
      </c>
      <c r="C60" s="22" t="s">
        <v>85</v>
      </c>
      <c r="D60" s="22" t="s">
        <v>86</v>
      </c>
      <c r="E60" s="105" t="s">
        <v>87</v>
      </c>
      <c r="F60" s="22" t="s">
        <v>88</v>
      </c>
      <c r="G60" s="22" t="s">
        <v>89</v>
      </c>
      <c r="H60" s="22" t="s">
        <v>90</v>
      </c>
      <c r="I60" s="22" t="s">
        <v>91</v>
      </c>
      <c r="J60" s="22" t="s">
        <v>92</v>
      </c>
      <c r="K60" s="23" t="s">
        <v>93</v>
      </c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</row>
    <row r="61" spans="1:35" ht="32.25" customHeight="1">
      <c r="A61" s="215" t="s">
        <v>5</v>
      </c>
      <c r="B61" s="17" t="s">
        <v>74</v>
      </c>
      <c r="C61" s="158"/>
      <c r="D61" s="158"/>
      <c r="E61" s="158"/>
      <c r="F61" s="158"/>
      <c r="G61" s="158"/>
      <c r="H61" s="158"/>
      <c r="I61" s="158"/>
      <c r="J61" s="158"/>
      <c r="K61" s="158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</row>
    <row r="62" spans="1:35" ht="41.25" customHeight="1">
      <c r="A62" s="188"/>
      <c r="B62" s="17" t="s">
        <v>94</v>
      </c>
      <c r="C62" s="158"/>
      <c r="D62" s="158"/>
      <c r="E62" s="158"/>
      <c r="F62" s="164"/>
      <c r="G62" s="164"/>
      <c r="H62" s="158"/>
      <c r="I62" s="164"/>
      <c r="J62" s="158"/>
      <c r="K62" s="158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</row>
    <row r="63" spans="1:35" ht="32.25" customHeight="1">
      <c r="A63" s="189"/>
      <c r="B63" s="17" t="s">
        <v>95</v>
      </c>
      <c r="C63" s="158"/>
      <c r="D63" s="158"/>
      <c r="E63" s="158"/>
      <c r="F63" s="165"/>
      <c r="G63" s="165"/>
      <c r="H63" s="158"/>
      <c r="I63" s="165"/>
      <c r="J63" s="158"/>
      <c r="K63" s="158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</row>
    <row r="64" spans="1:35">
      <c r="A64" s="215" t="s">
        <v>6</v>
      </c>
      <c r="B64" s="17" t="s">
        <v>74</v>
      </c>
      <c r="C64" s="158"/>
      <c r="D64" s="158"/>
      <c r="E64" s="158"/>
      <c r="F64" s="158"/>
      <c r="G64" s="158"/>
      <c r="H64" s="158"/>
      <c r="I64" s="158"/>
      <c r="J64" s="158"/>
      <c r="K64" s="158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</row>
    <row r="65" spans="1:35" ht="42.75" customHeight="1">
      <c r="A65" s="188"/>
      <c r="B65" s="17" t="s">
        <v>94</v>
      </c>
      <c r="C65" s="158"/>
      <c r="D65" s="158"/>
      <c r="E65" s="158"/>
      <c r="F65" s="165"/>
      <c r="G65" s="165"/>
      <c r="H65" s="158"/>
      <c r="I65" s="165"/>
      <c r="J65" s="158"/>
      <c r="K65" s="158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</row>
    <row r="66" spans="1:35" ht="37.9" customHeight="1" thickBot="1">
      <c r="A66" s="216"/>
      <c r="B66" s="19" t="s">
        <v>95</v>
      </c>
      <c r="C66" s="158"/>
      <c r="D66" s="158"/>
      <c r="E66" s="158"/>
      <c r="F66" s="166"/>
      <c r="G66" s="166"/>
      <c r="H66" s="158"/>
      <c r="I66" s="166"/>
      <c r="J66" s="158"/>
      <c r="K66" s="158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</row>
    <row r="67" spans="1:3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</row>
    <row r="68" spans="1:35" ht="16.5" thickBot="1">
      <c r="A68" s="234" t="s">
        <v>96</v>
      </c>
      <c r="B68" s="235"/>
      <c r="C68" s="235"/>
      <c r="D68" s="235"/>
      <c r="E68" s="235"/>
      <c r="F68" s="235"/>
      <c r="G68" s="235"/>
      <c r="H68" s="235"/>
      <c r="I68" s="235"/>
      <c r="J68" s="235"/>
      <c r="K68" s="235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</row>
    <row r="69" spans="1:35" ht="32.25" thickBot="1">
      <c r="A69" s="152" t="s">
        <v>2</v>
      </c>
      <c r="B69" s="153" t="s">
        <v>97</v>
      </c>
      <c r="C69" s="26" t="s">
        <v>38</v>
      </c>
      <c r="D69" s="27" t="s">
        <v>39</v>
      </c>
      <c r="E69" s="27" t="s">
        <v>40</v>
      </c>
      <c r="F69" s="27" t="s">
        <v>41</v>
      </c>
      <c r="G69" s="27" t="s">
        <v>98</v>
      </c>
      <c r="H69" s="27" t="s">
        <v>43</v>
      </c>
      <c r="I69" s="27" t="s">
        <v>44</v>
      </c>
      <c r="J69" s="28" t="s">
        <v>45</v>
      </c>
      <c r="K69" s="28" t="s">
        <v>276</v>
      </c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</row>
    <row r="70" spans="1:35" ht="28.5" customHeight="1">
      <c r="A70" s="236" t="s">
        <v>5</v>
      </c>
      <c r="B70" s="29" t="s">
        <v>99</v>
      </c>
      <c r="C70" s="158"/>
      <c r="D70" s="158"/>
      <c r="E70" s="158"/>
      <c r="F70" s="158"/>
      <c r="G70" s="158"/>
      <c r="H70" s="158"/>
      <c r="I70" s="158"/>
      <c r="J70" s="158"/>
      <c r="K70" s="158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</row>
    <row r="71" spans="1:35" ht="31.5">
      <c r="A71" s="237"/>
      <c r="B71" s="30" t="s">
        <v>100</v>
      </c>
      <c r="C71" s="158"/>
      <c r="D71" s="158"/>
      <c r="E71" s="158"/>
      <c r="F71" s="158"/>
      <c r="G71" s="158"/>
      <c r="H71" s="158"/>
      <c r="I71" s="158"/>
      <c r="J71" s="158"/>
      <c r="K71" s="158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</row>
    <row r="72" spans="1:35" ht="31.5">
      <c r="A72" s="237"/>
      <c r="B72" s="30" t="s">
        <v>101</v>
      </c>
      <c r="C72" s="158"/>
      <c r="D72" s="158"/>
      <c r="E72" s="158"/>
      <c r="F72" s="158"/>
      <c r="G72" s="158"/>
      <c r="H72" s="158"/>
      <c r="I72" s="158"/>
      <c r="J72" s="158"/>
      <c r="K72" s="158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</row>
    <row r="73" spans="1:35" ht="31.5">
      <c r="A73" s="237"/>
      <c r="B73" s="30" t="s">
        <v>102</v>
      </c>
      <c r="C73" s="158"/>
      <c r="D73" s="158"/>
      <c r="E73" s="158"/>
      <c r="F73" s="158"/>
      <c r="G73" s="158"/>
      <c r="H73" s="158"/>
      <c r="I73" s="158"/>
      <c r="J73" s="158"/>
      <c r="K73" s="158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</row>
    <row r="74" spans="1:35" ht="30" customHeight="1" thickBot="1">
      <c r="A74" s="238"/>
      <c r="B74" s="31" t="s">
        <v>93</v>
      </c>
      <c r="C74" s="158"/>
      <c r="D74" s="158"/>
      <c r="E74" s="158"/>
      <c r="F74" s="158"/>
      <c r="G74" s="158"/>
      <c r="H74" s="158"/>
      <c r="I74" s="158"/>
      <c r="J74" s="158"/>
      <c r="K74" s="158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</row>
    <row r="75" spans="1:35" ht="31.5" customHeight="1">
      <c r="A75" s="236" t="s">
        <v>6</v>
      </c>
      <c r="B75" s="32" t="s">
        <v>99</v>
      </c>
      <c r="C75" s="158"/>
      <c r="D75" s="158"/>
      <c r="E75" s="158"/>
      <c r="F75" s="158"/>
      <c r="G75" s="158"/>
      <c r="H75" s="158"/>
      <c r="I75" s="158"/>
      <c r="J75" s="158"/>
      <c r="K75" s="158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</row>
    <row r="76" spans="1:35" ht="31.5">
      <c r="A76" s="237"/>
      <c r="B76" s="30" t="s">
        <v>100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</row>
    <row r="77" spans="1:35" ht="31.5">
      <c r="A77" s="237"/>
      <c r="B77" s="30" t="s">
        <v>101</v>
      </c>
      <c r="C77" s="158"/>
      <c r="D77" s="158"/>
      <c r="E77" s="158"/>
      <c r="F77" s="158"/>
      <c r="G77" s="158"/>
      <c r="H77" s="158"/>
      <c r="I77" s="158"/>
      <c r="J77" s="158"/>
      <c r="K77" s="158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</row>
    <row r="78" spans="1:35" ht="31.5">
      <c r="A78" s="237"/>
      <c r="B78" s="30" t="s">
        <v>102</v>
      </c>
      <c r="C78" s="158"/>
      <c r="D78" s="158"/>
      <c r="E78" s="158"/>
      <c r="F78" s="158"/>
      <c r="G78" s="158"/>
      <c r="H78" s="158"/>
      <c r="I78" s="158"/>
      <c r="J78" s="158"/>
      <c r="K78" s="158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</row>
    <row r="79" spans="1:35" ht="33.75" customHeight="1" thickBot="1">
      <c r="A79" s="238"/>
      <c r="B79" s="31" t="s">
        <v>93</v>
      </c>
      <c r="C79" s="158"/>
      <c r="D79" s="158"/>
      <c r="E79" s="158"/>
      <c r="F79" s="158"/>
      <c r="G79" s="158"/>
      <c r="H79" s="158"/>
      <c r="I79" s="158"/>
      <c r="J79" s="158"/>
      <c r="K79" s="158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</row>
    <row r="80" spans="1:35" ht="16.5" thickBot="1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</row>
    <row r="81" spans="1:35" ht="24.95" customHeight="1">
      <c r="A81" s="239" t="s">
        <v>219</v>
      </c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1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</row>
    <row r="82" spans="1:35" ht="24.95" customHeight="1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4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</row>
    <row r="83" spans="1:35" ht="24.95" customHeight="1" thickBot="1">
      <c r="A83" s="245"/>
      <c r="B83" s="246"/>
      <c r="C83" s="246"/>
      <c r="D83" s="246"/>
      <c r="E83" s="246"/>
      <c r="F83" s="246"/>
      <c r="G83" s="246"/>
      <c r="H83" s="246"/>
      <c r="I83" s="246"/>
      <c r="J83" s="246"/>
      <c r="K83" s="246"/>
      <c r="L83" s="246"/>
      <c r="M83" s="246"/>
      <c r="N83" s="247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</row>
    <row r="84" spans="1:35" ht="24.9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</row>
    <row r="85" spans="1:35">
      <c r="A85" s="228" t="s">
        <v>103</v>
      </c>
      <c r="B85" s="229"/>
      <c r="C85" s="229"/>
      <c r="D85" s="229"/>
      <c r="E85" s="230"/>
      <c r="F85" s="145">
        <f>(E38+D38)-SUM(F38:K38)</f>
        <v>0</v>
      </c>
      <c r="G85" s="146"/>
      <c r="H85" s="231" t="s">
        <v>104</v>
      </c>
      <c r="I85" s="232"/>
      <c r="J85" s="232"/>
      <c r="K85" s="232"/>
      <c r="L85" s="233"/>
      <c r="M85" s="145">
        <f>(C52+C53)-SUM(C61:K61)</f>
        <v>0</v>
      </c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</row>
    <row r="86" spans="1:35">
      <c r="A86" s="228" t="s">
        <v>105</v>
      </c>
      <c r="B86" s="229"/>
      <c r="C86" s="229"/>
      <c r="D86" s="229"/>
      <c r="E86" s="230"/>
      <c r="F86" s="145">
        <f>(E39+D39)-SUM(F39:K39)</f>
        <v>0</v>
      </c>
      <c r="G86" s="146"/>
      <c r="H86" s="231" t="s">
        <v>106</v>
      </c>
      <c r="I86" s="232"/>
      <c r="J86" s="232"/>
      <c r="K86" s="232"/>
      <c r="L86" s="233"/>
      <c r="M86" s="145">
        <f>(C54+C55)-SUM(C64:K64)</f>
        <v>0</v>
      </c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</row>
    <row r="87" spans="1:35">
      <c r="A87" s="228" t="s">
        <v>107</v>
      </c>
      <c r="B87" s="229"/>
      <c r="C87" s="229"/>
      <c r="D87" s="229"/>
      <c r="E87" s="230"/>
      <c r="F87" s="145">
        <f>(E38+D38)-SUM(L38:T38)</f>
        <v>0</v>
      </c>
      <c r="G87" s="146"/>
      <c r="H87" s="231" t="s">
        <v>108</v>
      </c>
      <c r="I87" s="232"/>
      <c r="J87" s="232"/>
      <c r="K87" s="232"/>
      <c r="L87" s="233"/>
      <c r="M87" s="145">
        <f>(D52+D53)-SUM(C62:K62)</f>
        <v>0</v>
      </c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</row>
    <row r="88" spans="1:35">
      <c r="A88" s="228" t="s">
        <v>109</v>
      </c>
      <c r="B88" s="229"/>
      <c r="C88" s="229"/>
      <c r="D88" s="229"/>
      <c r="E88" s="230"/>
      <c r="F88" s="145">
        <f>(E39+D39)-SUM(L39:T39)</f>
        <v>0</v>
      </c>
      <c r="G88" s="146"/>
      <c r="H88" s="231" t="s">
        <v>110</v>
      </c>
      <c r="I88" s="232"/>
      <c r="J88" s="232"/>
      <c r="K88" s="232"/>
      <c r="L88" s="233"/>
      <c r="M88" s="145">
        <f>(D54+D55)-SUM(C65:K65)</f>
        <v>0</v>
      </c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</row>
    <row r="89" spans="1:35">
      <c r="A89" s="228" t="s">
        <v>111</v>
      </c>
      <c r="B89" s="229"/>
      <c r="C89" s="229"/>
      <c r="D89" s="229"/>
      <c r="E89" s="230"/>
      <c r="F89" s="145">
        <f>(E38+D38)-(B44+D44+F44+H44+J44+L44+N44+P44+R44+U44+W44+Y44)</f>
        <v>0</v>
      </c>
      <c r="G89" s="146"/>
      <c r="H89" s="231" t="s">
        <v>112</v>
      </c>
      <c r="I89" s="232"/>
      <c r="J89" s="232"/>
      <c r="K89" s="232"/>
      <c r="L89" s="233"/>
      <c r="M89" s="145">
        <f>(E52+E53)-SUM(C63:K63)</f>
        <v>0</v>
      </c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</row>
    <row r="90" spans="1:35">
      <c r="A90" s="228" t="s">
        <v>113</v>
      </c>
      <c r="B90" s="229"/>
      <c r="C90" s="229"/>
      <c r="D90" s="229"/>
      <c r="E90" s="230"/>
      <c r="F90" s="145">
        <f>(E39+D39)-(C44+E44+G44+I44+K44+M44+O44+Q44+S44+V44+X44+Z44)</f>
        <v>0</v>
      </c>
      <c r="G90" s="146"/>
      <c r="H90" s="231" t="s">
        <v>114</v>
      </c>
      <c r="I90" s="232"/>
      <c r="J90" s="232"/>
      <c r="K90" s="232"/>
      <c r="L90" s="233"/>
      <c r="M90" s="145">
        <f>(E54+E55)-SUM(C66:K66)</f>
        <v>0</v>
      </c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</row>
    <row r="91" spans="1:35">
      <c r="A91" s="228" t="s">
        <v>115</v>
      </c>
      <c r="B91" s="229"/>
      <c r="C91" s="229"/>
      <c r="D91" s="229"/>
      <c r="E91" s="230"/>
      <c r="F91" s="145">
        <f>SUM(C52:D53)-(B45+D45+F45+H45+J45+L45+N45+P45+R45+U45+W45+Y45)</f>
        <v>0</v>
      </c>
      <c r="G91" s="146"/>
      <c r="H91" s="231" t="s">
        <v>171</v>
      </c>
      <c r="I91" s="232"/>
      <c r="J91" s="232"/>
      <c r="K91" s="232"/>
      <c r="L91" s="233"/>
      <c r="M91" s="145" t="str">
        <f>IF(D38=(F38+H38+J38),"درست","غلط")</f>
        <v>درست</v>
      </c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</row>
    <row r="92" spans="1:35">
      <c r="A92" s="228" t="s">
        <v>116</v>
      </c>
      <c r="B92" s="229"/>
      <c r="C92" s="229"/>
      <c r="D92" s="229"/>
      <c r="E92" s="230"/>
      <c r="F92" s="145">
        <f>SUM(C54:D55)-(C45+E45+G45+I45+K45+M45+O45+Q45+S45+V45+X45+Z45)</f>
        <v>0</v>
      </c>
      <c r="G92" s="146"/>
      <c r="H92" s="231" t="s">
        <v>172</v>
      </c>
      <c r="I92" s="232"/>
      <c r="J92" s="232"/>
      <c r="K92" s="232"/>
      <c r="L92" s="233"/>
      <c r="M92" s="145" t="str">
        <f>IF(D39=(F39+H39+J39),"درست","غلط")</f>
        <v>درست</v>
      </c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</row>
    <row r="93" spans="1:35">
      <c r="A93" s="228" t="s">
        <v>117</v>
      </c>
      <c r="B93" s="229"/>
      <c r="C93" s="229"/>
      <c r="D93" s="229"/>
      <c r="E93" s="230"/>
      <c r="F93" s="145">
        <f>(E52+E53)-(B46+D46+F46+H46+J46+L46+N46+P46+R46+U46+W46+Y46)</f>
        <v>0</v>
      </c>
      <c r="G93" s="146"/>
      <c r="H93" s="231" t="s">
        <v>173</v>
      </c>
      <c r="I93" s="232"/>
      <c r="J93" s="232"/>
      <c r="K93" s="232"/>
      <c r="L93" s="233"/>
      <c r="M93" s="145" t="str">
        <f>IF(E38=(G38+I38+K38),"درست","غلط")</f>
        <v>درست</v>
      </c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</row>
    <row r="94" spans="1:35">
      <c r="A94" s="228" t="s">
        <v>118</v>
      </c>
      <c r="B94" s="229"/>
      <c r="C94" s="229"/>
      <c r="D94" s="229"/>
      <c r="E94" s="230"/>
      <c r="F94" s="145">
        <f>(E55+E54)-(C46+E46+G46+I46+K46+M46+O46+Q46+S46+V46+X46+Z46)</f>
        <v>0</v>
      </c>
      <c r="G94" s="146"/>
      <c r="H94" s="231" t="s">
        <v>174</v>
      </c>
      <c r="I94" s="232"/>
      <c r="J94" s="232"/>
      <c r="K94" s="232"/>
      <c r="L94" s="233"/>
      <c r="M94" s="145" t="str">
        <f>IF(E39=(G39+I39+K39),"درست","غلط")</f>
        <v>درست</v>
      </c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</row>
    <row r="95" spans="1:35">
      <c r="A95" s="228" t="s">
        <v>119</v>
      </c>
      <c r="B95" s="229"/>
      <c r="C95" s="229"/>
      <c r="D95" s="229"/>
      <c r="E95" s="230"/>
      <c r="F95" s="145">
        <f>SUM(F52:X53)-(B47+D47+F47+H47+J47+L47+N47+P47+R47+U47+W47+Y47)</f>
        <v>0</v>
      </c>
      <c r="G95" s="146"/>
      <c r="H95" s="231" t="s">
        <v>175</v>
      </c>
      <c r="I95" s="232"/>
      <c r="J95" s="232"/>
      <c r="K95" s="232"/>
      <c r="L95" s="233"/>
      <c r="M95" s="145">
        <f>(U38+V38+W38+X38+X39+W39+V39+U39)-((D38+E38+E39+D39)+((B38+C38+C39+B39)-N102))</f>
        <v>0</v>
      </c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</row>
    <row r="96" spans="1:35">
      <c r="A96" s="228" t="s">
        <v>120</v>
      </c>
      <c r="B96" s="229"/>
      <c r="C96" s="229"/>
      <c r="D96" s="229"/>
      <c r="E96" s="230"/>
      <c r="F96" s="145">
        <f>SUM(F54:X55)-(C47+E47+G47+I47+K47+M47+O47+Q47+S47+V47+X47+Z47)</f>
        <v>0</v>
      </c>
      <c r="G96" s="146"/>
      <c r="H96" s="231" t="s">
        <v>272</v>
      </c>
      <c r="I96" s="232"/>
      <c r="J96" s="232"/>
      <c r="K96" s="232"/>
      <c r="L96" s="233"/>
      <c r="M96" s="145">
        <f>(Y38+Z38+Y39+Z39)- (U38+V38+W38+X38+U39+V39+W39+X39)</f>
        <v>0</v>
      </c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</row>
    <row r="97" spans="1:35">
      <c r="A97" s="146"/>
      <c r="B97" s="146"/>
      <c r="C97" s="146"/>
      <c r="D97" s="146"/>
      <c r="E97" s="146"/>
      <c r="F97" s="146"/>
      <c r="G97" s="146"/>
      <c r="H97" s="231" t="s">
        <v>266</v>
      </c>
      <c r="I97" s="232"/>
      <c r="J97" s="232"/>
      <c r="K97" s="232"/>
      <c r="L97" s="233"/>
      <c r="M97" s="145">
        <f>(Y38+Z38+Y39+Z39)-((D38+E38+E39+D39)+((B38+C38+C39+B39)-N102))</f>
        <v>0</v>
      </c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</row>
    <row r="98" spans="1:3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</row>
    <row r="99" spans="1:3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</row>
    <row r="100" spans="1:3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</row>
    <row r="101" spans="1:3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</row>
    <row r="102" spans="1:35">
      <c r="A102" s="248" t="s">
        <v>121</v>
      </c>
      <c r="B102" s="248"/>
      <c r="C102" s="248"/>
      <c r="D102" s="248"/>
      <c r="E102" s="248"/>
      <c r="F102" s="248"/>
      <c r="G102" s="140">
        <f>H32+I32</f>
        <v>0</v>
      </c>
      <c r="H102" s="249" t="s">
        <v>122</v>
      </c>
      <c r="I102" s="250"/>
      <c r="J102" s="250"/>
      <c r="K102" s="250"/>
      <c r="L102" s="250"/>
      <c r="M102" s="251"/>
      <c r="N102" s="33">
        <f>SUM(B38:E39)-SUM(U38:X39)</f>
        <v>0</v>
      </c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</row>
    <row r="103" spans="1:35">
      <c r="A103" s="252" t="s">
        <v>123</v>
      </c>
      <c r="B103" s="252"/>
      <c r="C103" s="252"/>
      <c r="D103" s="252"/>
      <c r="E103" s="252"/>
      <c r="F103" s="252"/>
      <c r="G103" s="132">
        <f>B4+B5</f>
        <v>0</v>
      </c>
      <c r="H103" s="249" t="s">
        <v>124</v>
      </c>
      <c r="I103" s="250"/>
      <c r="J103" s="250"/>
      <c r="K103" s="250"/>
      <c r="L103" s="250"/>
      <c r="M103" s="251"/>
      <c r="N103" s="34" t="e">
        <f>(SUM(B38:E39)-SUM(U38:X39))*100/SUM(U38:X39)</f>
        <v>#DIV/0!</v>
      </c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</row>
    <row r="104" spans="1:35">
      <c r="A104" s="252" t="s">
        <v>125</v>
      </c>
      <c r="B104" s="252"/>
      <c r="C104" s="252"/>
      <c r="D104" s="252"/>
      <c r="E104" s="252"/>
      <c r="F104" s="252"/>
      <c r="G104" s="131" t="e">
        <f>G102/G103</f>
        <v>#DIV/0!</v>
      </c>
      <c r="H104" s="253" t="s">
        <v>126</v>
      </c>
      <c r="I104" s="253"/>
      <c r="J104" s="253"/>
      <c r="K104" s="253"/>
      <c r="L104" s="253"/>
      <c r="M104" s="253"/>
      <c r="N104" s="34" t="e">
        <f>SUM(B38:C39)/SUM(B38:E39)%</f>
        <v>#DIV/0!</v>
      </c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</row>
    <row r="105" spans="1:35">
      <c r="A105" s="252" t="s">
        <v>127</v>
      </c>
      <c r="B105" s="252"/>
      <c r="C105" s="252"/>
      <c r="D105" s="252"/>
      <c r="E105" s="252"/>
      <c r="F105" s="252"/>
      <c r="G105" s="131" t="e">
        <f>(I11+H11+H10+I10)*100/G102</f>
        <v>#DIV/0!</v>
      </c>
      <c r="H105" s="249" t="s">
        <v>128</v>
      </c>
      <c r="I105" s="250"/>
      <c r="J105" s="250"/>
      <c r="K105" s="250"/>
      <c r="L105" s="250"/>
      <c r="M105" s="251"/>
      <c r="N105" s="35" t="e">
        <f>SUM(H38:I39)/SUM(F38:I39)%</f>
        <v>#DIV/0!</v>
      </c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</row>
    <row r="106" spans="1:35">
      <c r="A106" s="252" t="s">
        <v>129</v>
      </c>
      <c r="B106" s="252"/>
      <c r="C106" s="252"/>
      <c r="D106" s="252"/>
      <c r="E106" s="252"/>
      <c r="F106" s="252"/>
      <c r="G106" s="131" t="e">
        <f>(SUM(H10:J12))*100/G102</f>
        <v>#DIV/0!</v>
      </c>
      <c r="H106" s="253" t="s">
        <v>130</v>
      </c>
      <c r="I106" s="253"/>
      <c r="J106" s="253"/>
      <c r="K106" s="253"/>
      <c r="L106" s="253"/>
      <c r="M106" s="253"/>
      <c r="N106" s="35" t="e">
        <f>SUM(F38:G39)/SUM(F38:I39)%</f>
        <v>#DIV/0!</v>
      </c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</row>
    <row r="107" spans="1:35">
      <c r="A107" s="252" t="s">
        <v>131</v>
      </c>
      <c r="B107" s="252"/>
      <c r="C107" s="252"/>
      <c r="D107" s="252"/>
      <c r="E107" s="252"/>
      <c r="F107" s="252"/>
      <c r="G107" s="131" t="e">
        <f>(H10+I10+H11+I11+H12+I12+H13+I13+H14+I14+H15+I15)*100/G102</f>
        <v>#DIV/0!</v>
      </c>
      <c r="H107" s="253" t="s">
        <v>132</v>
      </c>
      <c r="I107" s="253"/>
      <c r="J107" s="253"/>
      <c r="K107" s="253"/>
      <c r="L107" s="253"/>
      <c r="M107" s="253"/>
      <c r="N107" s="34" t="e">
        <f>SUM(F38:I39)/SUM(D38:E39)%</f>
        <v>#DIV/0!</v>
      </c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</row>
    <row r="108" spans="1:35">
      <c r="A108" s="252" t="s">
        <v>133</v>
      </c>
      <c r="B108" s="252"/>
      <c r="C108" s="252"/>
      <c r="D108" s="252"/>
      <c r="E108" s="252"/>
      <c r="F108" s="252"/>
      <c r="G108" s="131" t="e">
        <f>(H16+H17+H18+H19+H20+H21+H22+H23+H24+H25+H26+I26+I25+I24+I23+I22+I21+I20+I19+I18+I17+I16)*100/G102</f>
        <v>#DIV/0!</v>
      </c>
      <c r="H108" s="253" t="s">
        <v>134</v>
      </c>
      <c r="I108" s="253"/>
      <c r="J108" s="253"/>
      <c r="K108" s="253"/>
      <c r="L108" s="253"/>
      <c r="M108" s="253"/>
      <c r="N108" s="34" t="e">
        <f>SUM(U38:U39)*100/SUM(U38:X39)</f>
        <v>#DIV/0!</v>
      </c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</row>
    <row r="109" spans="1:35">
      <c r="A109" s="252" t="s">
        <v>135</v>
      </c>
      <c r="B109" s="252"/>
      <c r="C109" s="252"/>
      <c r="D109" s="252"/>
      <c r="E109" s="252"/>
      <c r="F109" s="252"/>
      <c r="G109" s="131" t="e">
        <f>SUM(H27:I31)*100/G102</f>
        <v>#DIV/0!</v>
      </c>
      <c r="H109" s="253" t="s">
        <v>136</v>
      </c>
      <c r="I109" s="253"/>
      <c r="J109" s="253"/>
      <c r="K109" s="253"/>
      <c r="L109" s="253"/>
      <c r="M109" s="253"/>
      <c r="N109" s="34" t="e">
        <f>SUM(X38:X39)*100/SUM(U38:X39)</f>
        <v>#DIV/0!</v>
      </c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</row>
    <row r="110" spans="1:35" ht="16.5" thickBot="1">
      <c r="A110" s="252" t="s">
        <v>137</v>
      </c>
      <c r="B110" s="252"/>
      <c r="C110" s="252"/>
      <c r="D110" s="252"/>
      <c r="E110" s="252"/>
      <c r="F110" s="252"/>
      <c r="G110" s="131" t="e">
        <f>(G109+G107)*100/G108</f>
        <v>#DIV/0!</v>
      </c>
      <c r="H110" s="258" t="s">
        <v>138</v>
      </c>
      <c r="I110" s="258"/>
      <c r="J110" s="258"/>
      <c r="K110" s="258"/>
      <c r="L110" s="258"/>
      <c r="M110" s="258"/>
      <c r="N110" s="36" t="e">
        <f>(C4+C5)*100/(B4+B5)</f>
        <v>#DIV/0!</v>
      </c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</row>
    <row r="111" spans="1:35">
      <c r="A111" s="252" t="s">
        <v>139</v>
      </c>
      <c r="B111" s="252"/>
      <c r="C111" s="252"/>
      <c r="D111" s="252"/>
      <c r="E111" s="252"/>
      <c r="F111" s="252"/>
      <c r="G111" s="131" t="e">
        <f t="shared" ref="G111:G120" si="6">J15*100/I15</f>
        <v>#DIV/0!</v>
      </c>
      <c r="H111" s="254" t="s">
        <v>140</v>
      </c>
      <c r="I111" s="255"/>
      <c r="J111" s="255"/>
      <c r="K111" s="255"/>
      <c r="L111" s="255"/>
      <c r="M111" s="255"/>
      <c r="N111" s="279" t="s">
        <v>204</v>
      </c>
      <c r="O111" s="172" t="s">
        <v>11</v>
      </c>
      <c r="P111" s="172" t="s">
        <v>12</v>
      </c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</row>
    <row r="112" spans="1:35">
      <c r="A112" s="252" t="s">
        <v>267</v>
      </c>
      <c r="B112" s="252"/>
      <c r="C112" s="252"/>
      <c r="D112" s="252"/>
      <c r="E112" s="252"/>
      <c r="F112" s="252"/>
      <c r="G112" s="131" t="e">
        <f t="shared" si="6"/>
        <v>#DIV/0!</v>
      </c>
      <c r="H112" s="256"/>
      <c r="I112" s="257"/>
      <c r="J112" s="257"/>
      <c r="K112" s="257"/>
      <c r="L112" s="257"/>
      <c r="M112" s="257"/>
      <c r="N112" s="280"/>
      <c r="O112" s="173"/>
      <c r="P112" s="173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</row>
    <row r="113" spans="1:35">
      <c r="A113" s="252" t="s">
        <v>268</v>
      </c>
      <c r="B113" s="252"/>
      <c r="C113" s="252"/>
      <c r="D113" s="252"/>
      <c r="E113" s="252"/>
      <c r="F113" s="252"/>
      <c r="G113" s="131" t="e">
        <f t="shared" si="6"/>
        <v>#DIV/0!</v>
      </c>
      <c r="H113" s="259" t="s">
        <v>141</v>
      </c>
      <c r="I113" s="259"/>
      <c r="J113" s="259"/>
      <c r="K113" s="259"/>
      <c r="L113" s="259"/>
      <c r="M113" s="259"/>
      <c r="N113" s="133" t="e">
        <f>SUM(Y56:Y57)/SUM(H32:I32)*1000</f>
        <v>#DIV/0!</v>
      </c>
      <c r="O113" s="131" t="e">
        <f>(Y56/H32)*1000</f>
        <v>#DIV/0!</v>
      </c>
      <c r="P113" s="131" t="e">
        <f>Y57/I32*1000</f>
        <v>#DIV/0!</v>
      </c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</row>
    <row r="114" spans="1:35">
      <c r="A114" s="252" t="s">
        <v>142</v>
      </c>
      <c r="B114" s="252"/>
      <c r="C114" s="252"/>
      <c r="D114" s="252"/>
      <c r="E114" s="252"/>
      <c r="F114" s="252"/>
      <c r="G114" s="131" t="e">
        <f t="shared" si="6"/>
        <v>#DIV/0!</v>
      </c>
      <c r="H114" s="252" t="s">
        <v>143</v>
      </c>
      <c r="I114" s="252"/>
      <c r="J114" s="252"/>
      <c r="K114" s="252"/>
      <c r="L114" s="252"/>
      <c r="M114" s="252"/>
      <c r="N114" s="134" t="e">
        <f>(C56+C57)*1000/SUM(D38:E39)</f>
        <v>#DIV/0!</v>
      </c>
      <c r="O114" s="131" t="e">
        <f>C56/SUM(D38:D39)*1000</f>
        <v>#DIV/0!</v>
      </c>
      <c r="P114" s="131" t="e">
        <f>C57/SUM(E38:E39)*1000</f>
        <v>#DIV/0!</v>
      </c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</row>
    <row r="115" spans="1:35">
      <c r="A115" s="252" t="s">
        <v>144</v>
      </c>
      <c r="B115" s="252"/>
      <c r="C115" s="252"/>
      <c r="D115" s="252"/>
      <c r="E115" s="252"/>
      <c r="F115" s="252"/>
      <c r="G115" s="131" t="e">
        <f t="shared" si="6"/>
        <v>#DIV/0!</v>
      </c>
      <c r="H115" s="252" t="s">
        <v>145</v>
      </c>
      <c r="I115" s="252"/>
      <c r="J115" s="252"/>
      <c r="K115" s="252"/>
      <c r="L115" s="252"/>
      <c r="M115" s="252"/>
      <c r="N115" s="134" t="e">
        <f>SUM(C56:D57)*1000/SUM(D38:E39)</f>
        <v>#DIV/0!</v>
      </c>
      <c r="O115" s="131" t="e">
        <f>SUM(C56:D56)/SUM(D38:D39)*1000</f>
        <v>#DIV/0!</v>
      </c>
      <c r="P115" s="131" t="e">
        <f>SUM(C57:D57)/SUM(E38:E39)*1000</f>
        <v>#DIV/0!</v>
      </c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</row>
    <row r="116" spans="1:35">
      <c r="A116" s="252" t="s">
        <v>146</v>
      </c>
      <c r="B116" s="252"/>
      <c r="C116" s="252"/>
      <c r="D116" s="252"/>
      <c r="E116" s="252"/>
      <c r="F116" s="252"/>
      <c r="G116" s="131" t="e">
        <f t="shared" si="6"/>
        <v>#DIV/0!</v>
      </c>
      <c r="H116" s="252" t="s">
        <v>147</v>
      </c>
      <c r="I116" s="252"/>
      <c r="J116" s="252"/>
      <c r="K116" s="252"/>
      <c r="L116" s="252"/>
      <c r="M116" s="252"/>
      <c r="N116" s="134" t="e">
        <f>SUM(C56:E57)*1000/SUM(D38:E39)</f>
        <v>#DIV/0!</v>
      </c>
      <c r="O116" s="131" t="e">
        <f>SUM(C56:E56)/SUM(D38:D39)*1000</f>
        <v>#DIV/0!</v>
      </c>
      <c r="P116" s="131" t="e">
        <f>SUM(C57:E57)/SUM(E38:E39)*1000</f>
        <v>#DIV/0!</v>
      </c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</row>
    <row r="117" spans="1:35">
      <c r="A117" s="252" t="s">
        <v>148</v>
      </c>
      <c r="B117" s="252"/>
      <c r="C117" s="252"/>
      <c r="D117" s="252"/>
      <c r="E117" s="252"/>
      <c r="F117" s="252"/>
      <c r="G117" s="131" t="e">
        <f t="shared" si="6"/>
        <v>#DIV/0!</v>
      </c>
      <c r="H117" s="252" t="s">
        <v>149</v>
      </c>
      <c r="I117" s="252"/>
      <c r="J117" s="252"/>
      <c r="K117" s="252"/>
      <c r="L117" s="252"/>
      <c r="M117" s="252"/>
      <c r="N117" s="134" t="e">
        <f>SUM(C56:E57)*1000/SUM(H10:I12)</f>
        <v>#DIV/0!</v>
      </c>
      <c r="O117" s="131" t="e">
        <f>SUM(C56:E56)/SUM(H10:H12)*1000</f>
        <v>#DIV/0!</v>
      </c>
      <c r="P117" s="131" t="e">
        <f>SUM(C57:E57)/SUM(I10:I12)*1000</f>
        <v>#DIV/0!</v>
      </c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</row>
    <row r="118" spans="1:35" ht="16.5" thickBot="1">
      <c r="A118" s="252" t="s">
        <v>150</v>
      </c>
      <c r="B118" s="252"/>
      <c r="C118" s="252"/>
      <c r="D118" s="252"/>
      <c r="E118" s="252"/>
      <c r="F118" s="252"/>
      <c r="G118" s="131" t="e">
        <f t="shared" si="6"/>
        <v>#DIV/0!</v>
      </c>
      <c r="H118" s="262" t="s">
        <v>151</v>
      </c>
      <c r="I118" s="262"/>
      <c r="J118" s="262"/>
      <c r="K118" s="262"/>
      <c r="L118" s="262"/>
      <c r="M118" s="262"/>
      <c r="N118" s="37" t="e">
        <f>SUM(C70:K79)*100000/SUM(D38:E39)</f>
        <v>#DIV/0!</v>
      </c>
      <c r="O118" s="50"/>
      <c r="P118" s="50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</row>
    <row r="119" spans="1:35">
      <c r="A119" s="252" t="s">
        <v>152</v>
      </c>
      <c r="B119" s="252"/>
      <c r="C119" s="252"/>
      <c r="D119" s="252"/>
      <c r="E119" s="252"/>
      <c r="F119" s="252"/>
      <c r="G119" s="131" t="e">
        <f t="shared" si="6"/>
        <v>#DIV/0!</v>
      </c>
      <c r="H119" s="260" t="s">
        <v>153</v>
      </c>
      <c r="I119" s="260"/>
      <c r="J119" s="260"/>
      <c r="K119" s="260"/>
      <c r="L119" s="260"/>
      <c r="M119" s="260"/>
      <c r="N119" s="260"/>
      <c r="O119" s="260"/>
      <c r="P119" s="260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</row>
    <row r="120" spans="1:35">
      <c r="A120" s="252" t="s">
        <v>285</v>
      </c>
      <c r="B120" s="252"/>
      <c r="C120" s="252"/>
      <c r="D120" s="252"/>
      <c r="E120" s="252"/>
      <c r="F120" s="252"/>
      <c r="G120" s="131" t="e">
        <f t="shared" si="6"/>
        <v>#DIV/0!</v>
      </c>
      <c r="H120" s="261"/>
      <c r="I120" s="261"/>
      <c r="J120" s="261"/>
      <c r="K120" s="261"/>
      <c r="L120" s="261"/>
      <c r="M120" s="261"/>
      <c r="N120" s="261"/>
      <c r="O120" s="261"/>
      <c r="P120" s="261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</row>
    <row r="121" spans="1:35">
      <c r="A121" s="252" t="s">
        <v>278</v>
      </c>
      <c r="B121" s="252"/>
      <c r="C121" s="252"/>
      <c r="D121" s="252"/>
      <c r="E121" s="252"/>
      <c r="F121" s="252"/>
      <c r="G121" s="131" t="e">
        <f>SUM(J15:J24)*100/SUM(I15:I24)</f>
        <v>#DIV/0!</v>
      </c>
      <c r="H121" s="259" t="s">
        <v>85</v>
      </c>
      <c r="I121" s="259"/>
      <c r="J121" s="259"/>
      <c r="K121" s="259"/>
      <c r="L121" s="259"/>
      <c r="M121" s="259"/>
      <c r="N121" s="133" t="e">
        <f>SUM(C$61:C$66)*1000/SUM($H$10:$I$12)</f>
        <v>#DIV/0!</v>
      </c>
      <c r="O121" s="51"/>
      <c r="P121" s="51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</row>
    <row r="122" spans="1:35">
      <c r="A122" s="252" t="s">
        <v>277</v>
      </c>
      <c r="B122" s="252"/>
      <c r="C122" s="252"/>
      <c r="D122" s="252"/>
      <c r="E122" s="252"/>
      <c r="F122" s="252"/>
      <c r="G122" s="131" t="e">
        <f>SUM(J16:J24)*100/SUM(I16:I24)</f>
        <v>#DIV/0!</v>
      </c>
      <c r="H122" s="252" t="s">
        <v>86</v>
      </c>
      <c r="I122" s="252"/>
      <c r="J122" s="252"/>
      <c r="K122" s="252"/>
      <c r="L122" s="252"/>
      <c r="M122" s="252"/>
      <c r="N122" s="133" t="e">
        <f>SUM(D$61:D$66)*1000/SUM($H$10:$I$12)</f>
        <v>#DIV/0!</v>
      </c>
      <c r="O122" s="48"/>
      <c r="P122" s="48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</row>
    <row r="123" spans="1:35">
      <c r="A123" s="252" t="s">
        <v>154</v>
      </c>
      <c r="B123" s="252"/>
      <c r="C123" s="252"/>
      <c r="D123" s="252"/>
      <c r="E123" s="252"/>
      <c r="F123" s="252"/>
      <c r="G123" s="131" t="e">
        <f>SUM(D38:E39)/SUM(H32:I32)*1000</f>
        <v>#DIV/0!</v>
      </c>
      <c r="H123" s="252" t="s">
        <v>155</v>
      </c>
      <c r="I123" s="252"/>
      <c r="J123" s="252"/>
      <c r="K123" s="252"/>
      <c r="L123" s="252"/>
      <c r="M123" s="252"/>
      <c r="N123" s="133" t="e">
        <f>SUM(E$61:E$66)*1000/SUM($H$10:$I$12)</f>
        <v>#DIV/0!</v>
      </c>
      <c r="O123" s="48"/>
      <c r="P123" s="48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</row>
    <row r="124" spans="1:35">
      <c r="A124" s="266" t="s">
        <v>156</v>
      </c>
      <c r="B124" s="266"/>
      <c r="C124" s="266"/>
      <c r="D124" s="266"/>
      <c r="E124" s="266"/>
      <c r="F124" s="266"/>
      <c r="G124" s="147" t="e">
        <f>(D38+E38+E39+D39)*1000/SUM(I15:I24)</f>
        <v>#DIV/0!</v>
      </c>
      <c r="H124" s="252" t="s">
        <v>157</v>
      </c>
      <c r="I124" s="252"/>
      <c r="J124" s="252"/>
      <c r="K124" s="252"/>
      <c r="L124" s="252"/>
      <c r="M124" s="252"/>
      <c r="N124" s="133" t="e">
        <f>SUM(F$61:F$66)*1000/SUM($H$10:$I$12)</f>
        <v>#DIV/0!</v>
      </c>
      <c r="O124" s="48"/>
      <c r="P124" s="48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</row>
    <row r="125" spans="1:35">
      <c r="A125" s="252" t="s">
        <v>158</v>
      </c>
      <c r="B125" s="252"/>
      <c r="C125" s="252"/>
      <c r="D125" s="252"/>
      <c r="E125" s="252"/>
      <c r="F125" s="252"/>
      <c r="G125" s="131" t="e">
        <f>(L38+L39)*1000/I15</f>
        <v>#DIV/0!</v>
      </c>
      <c r="H125" s="252" t="s">
        <v>89</v>
      </c>
      <c r="I125" s="252"/>
      <c r="J125" s="252"/>
      <c r="K125" s="252"/>
      <c r="L125" s="252"/>
      <c r="M125" s="252"/>
      <c r="N125" s="133" t="e">
        <f>SUM(G$61:G$66)*1000/SUM($H$10:$I$12)</f>
        <v>#DIV/0!</v>
      </c>
      <c r="O125" s="48"/>
      <c r="P125" s="48"/>
      <c r="Q125" s="57"/>
      <c r="R125" s="57"/>
      <c r="S125" s="57"/>
      <c r="T125" s="57"/>
      <c r="U125" s="57"/>
      <c r="V125" s="55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</row>
    <row r="126" spans="1:35">
      <c r="A126" s="252" t="s">
        <v>159</v>
      </c>
      <c r="B126" s="252"/>
      <c r="C126" s="252"/>
      <c r="D126" s="252"/>
      <c r="E126" s="252"/>
      <c r="F126" s="252"/>
      <c r="G126" s="131" t="e">
        <f>(M38+M39)*1000/(I17+I16)</f>
        <v>#DIV/0!</v>
      </c>
      <c r="H126" s="252" t="s">
        <v>90</v>
      </c>
      <c r="I126" s="252"/>
      <c r="J126" s="252"/>
      <c r="K126" s="252"/>
      <c r="L126" s="252"/>
      <c r="M126" s="252"/>
      <c r="N126" s="133" t="e">
        <f>SUM(H$61:H$66)*1000/SUM($H$10:$I$12)</f>
        <v>#DIV/0!</v>
      </c>
      <c r="O126" s="48"/>
      <c r="P126" s="48"/>
      <c r="Q126" s="57"/>
      <c r="R126" s="57"/>
      <c r="S126" s="57"/>
      <c r="T126" s="57"/>
      <c r="U126" s="57"/>
      <c r="V126" s="55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</row>
    <row r="127" spans="1:35">
      <c r="A127" s="252" t="s">
        <v>160</v>
      </c>
      <c r="B127" s="252"/>
      <c r="C127" s="252"/>
      <c r="D127" s="252"/>
      <c r="E127" s="252"/>
      <c r="F127" s="252"/>
      <c r="G127" s="131" t="e">
        <f>(N38+N39)*1000/I18</f>
        <v>#DIV/0!</v>
      </c>
      <c r="H127" s="252" t="s">
        <v>91</v>
      </c>
      <c r="I127" s="252"/>
      <c r="J127" s="252"/>
      <c r="K127" s="252"/>
      <c r="L127" s="252"/>
      <c r="M127" s="252"/>
      <c r="N127" s="133" t="e">
        <f>SUM(I$61:I$66)*1000/SUM($H$10:$I$12)</f>
        <v>#DIV/0!</v>
      </c>
      <c r="O127" s="48"/>
      <c r="P127" s="48"/>
      <c r="Q127" s="57"/>
      <c r="R127" s="57"/>
      <c r="S127" s="57"/>
      <c r="T127" s="57"/>
      <c r="U127" s="57"/>
      <c r="V127" s="55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</row>
    <row r="128" spans="1:35">
      <c r="A128" s="252" t="s">
        <v>161</v>
      </c>
      <c r="B128" s="252"/>
      <c r="C128" s="252"/>
      <c r="D128" s="252"/>
      <c r="E128" s="252"/>
      <c r="F128" s="252"/>
      <c r="G128" s="131" t="e">
        <f>(O38+O39)*1000/I19</f>
        <v>#DIV/0!</v>
      </c>
      <c r="H128" s="252" t="s">
        <v>162</v>
      </c>
      <c r="I128" s="252"/>
      <c r="J128" s="252"/>
      <c r="K128" s="252"/>
      <c r="L128" s="252"/>
      <c r="M128" s="252"/>
      <c r="N128" s="133" t="e">
        <f>SUM(J$61:J$66)*1000/SUM($H$10:$I$12)</f>
        <v>#DIV/0!</v>
      </c>
      <c r="O128" s="48"/>
      <c r="P128" s="48"/>
      <c r="Q128" s="57"/>
      <c r="R128" s="57"/>
      <c r="S128" s="57"/>
      <c r="T128" s="57"/>
      <c r="U128" s="57"/>
      <c r="V128" s="55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</row>
    <row r="129" spans="1:35">
      <c r="A129" s="252" t="s">
        <v>163</v>
      </c>
      <c r="B129" s="252"/>
      <c r="C129" s="252"/>
      <c r="D129" s="252"/>
      <c r="E129" s="252"/>
      <c r="F129" s="252"/>
      <c r="G129" s="131" t="e">
        <f>(P38+P39)*1000/I20</f>
        <v>#DIV/0!</v>
      </c>
      <c r="H129" s="252" t="s">
        <v>93</v>
      </c>
      <c r="I129" s="252"/>
      <c r="J129" s="252"/>
      <c r="K129" s="252"/>
      <c r="L129" s="252"/>
      <c r="M129" s="252"/>
      <c r="N129" s="133" t="e">
        <f>SUM(K$61:K$66)*1000/SUM($H$10:$I$12)</f>
        <v>#DIV/0!</v>
      </c>
      <c r="O129" s="48"/>
      <c r="P129" s="48"/>
      <c r="Q129" s="57"/>
      <c r="R129" s="57"/>
      <c r="S129" s="57"/>
      <c r="T129" s="57"/>
      <c r="U129" s="57"/>
      <c r="V129" s="55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</row>
    <row r="130" spans="1:35">
      <c r="A130" s="252" t="s">
        <v>164</v>
      </c>
      <c r="B130" s="252"/>
      <c r="C130" s="252"/>
      <c r="D130" s="252"/>
      <c r="E130" s="252"/>
      <c r="F130" s="252"/>
      <c r="G130" s="131" t="e">
        <f>(Q38+Q39)*1000/I21</f>
        <v>#DIV/0!</v>
      </c>
      <c r="H130" s="263" t="s">
        <v>176</v>
      </c>
      <c r="I130" s="264"/>
      <c r="J130" s="264"/>
      <c r="K130" s="264"/>
      <c r="L130" s="264"/>
      <c r="M130" s="264"/>
      <c r="N130" s="264"/>
      <c r="O130" s="264"/>
      <c r="P130" s="265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</row>
    <row r="131" spans="1:35">
      <c r="A131" s="252" t="s">
        <v>165</v>
      </c>
      <c r="B131" s="252"/>
      <c r="C131" s="252"/>
      <c r="D131" s="252"/>
      <c r="E131" s="252"/>
      <c r="F131" s="252"/>
      <c r="G131" s="131" t="e">
        <f>(R38+R39)*1000/I22</f>
        <v>#DIV/0!</v>
      </c>
      <c r="H131" s="268" t="s">
        <v>85</v>
      </c>
      <c r="I131" s="268"/>
      <c r="J131" s="268"/>
      <c r="K131" s="268"/>
      <c r="L131" s="268"/>
      <c r="M131" s="268"/>
      <c r="N131" s="1" t="e">
        <f>SUM(C61:C66)/SUM(D38:E39)*1000</f>
        <v>#DIV/0!</v>
      </c>
      <c r="O131" s="48"/>
      <c r="P131" s="48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</row>
    <row r="132" spans="1:35">
      <c r="A132" s="252" t="s">
        <v>166</v>
      </c>
      <c r="B132" s="252"/>
      <c r="C132" s="252"/>
      <c r="D132" s="252"/>
      <c r="E132" s="252"/>
      <c r="F132" s="252"/>
      <c r="G132" s="131" t="e">
        <f>(S38+S39)*1000/I23</f>
        <v>#DIV/0!</v>
      </c>
      <c r="H132" s="267" t="s">
        <v>86</v>
      </c>
      <c r="I132" s="267"/>
      <c r="J132" s="267"/>
      <c r="K132" s="267"/>
      <c r="L132" s="267"/>
      <c r="M132" s="267"/>
      <c r="N132" s="2" t="e">
        <f>SUM(D61:D66)/SUM(D38:E39)*1000</f>
        <v>#DIV/0!</v>
      </c>
      <c r="O132" s="48"/>
      <c r="P132" s="48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</row>
    <row r="133" spans="1:35">
      <c r="A133" s="266" t="s">
        <v>279</v>
      </c>
      <c r="B133" s="266"/>
      <c r="C133" s="266"/>
      <c r="D133" s="266"/>
      <c r="E133" s="266"/>
      <c r="F133" s="266"/>
      <c r="G133" s="147" t="e">
        <f>(T38+T39)*1000/I24</f>
        <v>#DIV/0!</v>
      </c>
      <c r="H133" s="267" t="s">
        <v>155</v>
      </c>
      <c r="I133" s="267"/>
      <c r="J133" s="267"/>
      <c r="K133" s="267"/>
      <c r="L133" s="267"/>
      <c r="M133" s="267"/>
      <c r="N133" s="2" t="e">
        <f>SUM(E61:E66)/SUM(D38:E39)*1000</f>
        <v>#DIV/0!</v>
      </c>
      <c r="O133" s="48"/>
      <c r="P133" s="48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</row>
    <row r="134" spans="1:35">
      <c r="A134" s="266" t="s">
        <v>167</v>
      </c>
      <c r="B134" s="266"/>
      <c r="C134" s="266"/>
      <c r="D134" s="266"/>
      <c r="E134" s="266"/>
      <c r="F134" s="266"/>
      <c r="G134" s="147" t="e">
        <f>SUM(G125:G133)*5/1000</f>
        <v>#DIV/0!</v>
      </c>
      <c r="H134" s="267" t="s">
        <v>157</v>
      </c>
      <c r="I134" s="267"/>
      <c r="J134" s="267"/>
      <c r="K134" s="267"/>
      <c r="L134" s="267"/>
      <c r="M134" s="267"/>
      <c r="N134" s="2" t="e">
        <f>SUM(F61:F66)/SUM(D38:E39)*1000</f>
        <v>#DIV/0!</v>
      </c>
      <c r="O134" s="48"/>
      <c r="P134" s="48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</row>
    <row r="135" spans="1:35">
      <c r="A135" s="252" t="s">
        <v>168</v>
      </c>
      <c r="B135" s="252"/>
      <c r="C135" s="252"/>
      <c r="D135" s="252"/>
      <c r="E135" s="252"/>
      <c r="F135" s="252"/>
      <c r="G135" s="131" t="e">
        <f>(D38+D39)/(E38+E39)</f>
        <v>#DIV/0!</v>
      </c>
      <c r="H135" s="267" t="s">
        <v>89</v>
      </c>
      <c r="I135" s="267"/>
      <c r="J135" s="267"/>
      <c r="K135" s="267"/>
      <c r="L135" s="267"/>
      <c r="M135" s="267"/>
      <c r="N135" s="2" t="e">
        <f>SUM(G61:G66)/SUM(D38:E39)*1000</f>
        <v>#DIV/0!</v>
      </c>
      <c r="O135" s="48"/>
      <c r="P135" s="48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</row>
    <row r="136" spans="1:35">
      <c r="A136" s="252" t="s">
        <v>169</v>
      </c>
      <c r="B136" s="252"/>
      <c r="C136" s="252"/>
      <c r="D136" s="252"/>
      <c r="E136" s="252"/>
      <c r="F136" s="252"/>
      <c r="G136" s="131" t="e">
        <f>G134*(E38+E39)/SUM(D38:E39)</f>
        <v>#DIV/0!</v>
      </c>
      <c r="H136" s="267" t="s">
        <v>90</v>
      </c>
      <c r="I136" s="267"/>
      <c r="J136" s="267"/>
      <c r="K136" s="267"/>
      <c r="L136" s="267"/>
      <c r="M136" s="267"/>
      <c r="N136" s="2" t="e">
        <f>SUM(H61:H66)/SUM(D38:E39)*1000</f>
        <v>#DIV/0!</v>
      </c>
      <c r="O136" s="48"/>
      <c r="P136" s="48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</row>
    <row r="137" spans="1:35">
      <c r="A137" s="252" t="s">
        <v>170</v>
      </c>
      <c r="B137" s="252"/>
      <c r="C137" s="252"/>
      <c r="D137" s="252"/>
      <c r="E137" s="252"/>
      <c r="F137" s="252"/>
      <c r="G137" s="131" t="e">
        <f>(G123-N113)/10</f>
        <v>#DIV/0!</v>
      </c>
      <c r="H137" s="267" t="s">
        <v>91</v>
      </c>
      <c r="I137" s="267"/>
      <c r="J137" s="267"/>
      <c r="K137" s="267"/>
      <c r="L137" s="267"/>
      <c r="M137" s="267"/>
      <c r="N137" s="2" t="e">
        <f>SUM(I61:I66)/SUM(D38:E39)*1000</f>
        <v>#DIV/0!</v>
      </c>
      <c r="O137" s="48"/>
      <c r="P137" s="48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</row>
    <row r="138" spans="1:35">
      <c r="A138" s="252" t="s">
        <v>274</v>
      </c>
      <c r="B138" s="252"/>
      <c r="C138" s="252"/>
      <c r="D138" s="252"/>
      <c r="E138" s="252"/>
      <c r="F138" s="252"/>
      <c r="G138" s="131" t="e">
        <f>SUM(AA38:AA39)/($J$32)%</f>
        <v>#DIV/0!</v>
      </c>
      <c r="H138" s="267" t="s">
        <v>162</v>
      </c>
      <c r="I138" s="267"/>
      <c r="J138" s="267"/>
      <c r="K138" s="267"/>
      <c r="L138" s="267"/>
      <c r="M138" s="267"/>
      <c r="N138" s="2" t="e">
        <f>SUM(J61:J66)/SUM(D38:E39)*1000</f>
        <v>#DIV/0!</v>
      </c>
      <c r="O138" s="48"/>
      <c r="P138" s="48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</row>
    <row r="139" spans="1:35" ht="16.5" thickBot="1">
      <c r="A139" s="252" t="s">
        <v>275</v>
      </c>
      <c r="B139" s="252"/>
      <c r="C139" s="252"/>
      <c r="D139" s="252"/>
      <c r="E139" s="252"/>
      <c r="F139" s="252"/>
      <c r="G139" s="131" t="e">
        <f>SUM(AB38:AB39)/($J$32)%</f>
        <v>#DIV/0!</v>
      </c>
      <c r="H139" s="269" t="s">
        <v>93</v>
      </c>
      <c r="I139" s="269"/>
      <c r="J139" s="269"/>
      <c r="K139" s="269"/>
      <c r="L139" s="269"/>
      <c r="M139" s="269"/>
      <c r="N139" s="52" t="e">
        <f>SUM(K61:K66)/SUM(D38:E39)*1000</f>
        <v>#DIV/0!</v>
      </c>
      <c r="O139" s="50"/>
      <c r="P139" s="50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</row>
    <row r="140" spans="1:35">
      <c r="A140" s="252" t="s">
        <v>209</v>
      </c>
      <c r="B140" s="252"/>
      <c r="C140" s="252"/>
      <c r="D140" s="252"/>
      <c r="E140" s="252"/>
      <c r="F140" s="252"/>
      <c r="G140" s="131">
        <f>SUM(AF37:AF38)-SUM(AE37:AE38)</f>
        <v>0</v>
      </c>
      <c r="H140" s="270" t="s">
        <v>271</v>
      </c>
      <c r="I140" s="271"/>
      <c r="J140" s="271"/>
      <c r="K140" s="271"/>
      <c r="L140" s="271"/>
      <c r="M140" s="271"/>
      <c r="N140" s="135" t="e">
        <f>SUM(E$56:E$57)*1000/SUM(H12:I12)</f>
        <v>#DIV/0!</v>
      </c>
      <c r="O140" s="135" t="e">
        <f>(E56/H12)*1000</f>
        <v>#DIV/0!</v>
      </c>
      <c r="P140" s="136" t="e">
        <f>(E$57/I12)*1000</f>
        <v>#DIV/0!</v>
      </c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</row>
    <row r="141" spans="1:35">
      <c r="A141" s="146"/>
      <c r="B141" s="146"/>
      <c r="C141" s="146"/>
      <c r="D141" s="146"/>
      <c r="E141" s="146"/>
      <c r="F141" s="146"/>
      <c r="G141" s="146"/>
      <c r="H141" s="272" t="s">
        <v>187</v>
      </c>
      <c r="I141" s="273"/>
      <c r="J141" s="273"/>
      <c r="K141" s="273"/>
      <c r="L141" s="273"/>
      <c r="M141" s="273"/>
      <c r="N141" s="131" t="e">
        <f>SUM(F$56:G$57)/SUM(H13:I14)*1000</f>
        <v>#DIV/0!</v>
      </c>
      <c r="O141" s="131" t="e">
        <f>(F56+G56)/(H13+H14)*1000</f>
        <v>#DIV/0!</v>
      </c>
      <c r="P141" s="137" t="e">
        <f>(F$57+G57)/(I13+I14)*1000</f>
        <v>#DIV/0!</v>
      </c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</row>
    <row r="142" spans="1:35">
      <c r="A142" s="146"/>
      <c r="B142" s="146"/>
      <c r="C142" s="146"/>
      <c r="D142" s="146"/>
      <c r="E142" s="146"/>
      <c r="F142" s="146"/>
      <c r="G142" s="146"/>
      <c r="H142" s="272" t="s">
        <v>188</v>
      </c>
      <c r="I142" s="273"/>
      <c r="J142" s="273"/>
      <c r="K142" s="273"/>
      <c r="L142" s="273"/>
      <c r="M142" s="273"/>
      <c r="N142" s="131" t="e">
        <f>SUM(H$56:H$57)/SUM(H15:I15)*1000</f>
        <v>#DIV/0!</v>
      </c>
      <c r="O142" s="131" t="e">
        <f>(H56/H15)*1000</f>
        <v>#DIV/0!</v>
      </c>
      <c r="P142" s="137" t="e">
        <f>(H$57/I15)*1000</f>
        <v>#DIV/0!</v>
      </c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</row>
    <row r="143" spans="1:35">
      <c r="A143" s="146"/>
      <c r="B143" s="146"/>
      <c r="C143" s="146"/>
      <c r="D143" s="146"/>
      <c r="E143" s="146"/>
      <c r="F143" s="146"/>
      <c r="G143" s="146"/>
      <c r="H143" s="272" t="s">
        <v>189</v>
      </c>
      <c r="I143" s="273"/>
      <c r="J143" s="273"/>
      <c r="K143" s="273"/>
      <c r="L143" s="273"/>
      <c r="M143" s="273"/>
      <c r="N143" s="131" t="e">
        <f>SUM(I$56:J$57)/SUM(H16:I17)*1000</f>
        <v>#DIV/0!</v>
      </c>
      <c r="O143" s="131" t="e">
        <f>(I56+J56)/(H16+H17)*1000</f>
        <v>#DIV/0!</v>
      </c>
      <c r="P143" s="137" t="e">
        <f>(I57+J57)/(I16+I17)*1000</f>
        <v>#DIV/0!</v>
      </c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</row>
    <row r="144" spans="1:35">
      <c r="A144" s="146"/>
      <c r="B144" s="146"/>
      <c r="C144" s="146"/>
      <c r="D144" s="146"/>
      <c r="E144" s="146"/>
      <c r="F144" s="146"/>
      <c r="G144" s="146"/>
      <c r="H144" s="272" t="s">
        <v>190</v>
      </c>
      <c r="I144" s="273"/>
      <c r="J144" s="273"/>
      <c r="K144" s="273"/>
      <c r="L144" s="273"/>
      <c r="M144" s="273"/>
      <c r="N144" s="131" t="e">
        <f>SUM(K$56:K$57)/SUM(H18:I18)*1000</f>
        <v>#DIV/0!</v>
      </c>
      <c r="O144" s="131" t="e">
        <f>(K56/H18)*1000</f>
        <v>#DIV/0!</v>
      </c>
      <c r="P144" s="137" t="e">
        <f>(K57/I18)*1000</f>
        <v>#DIV/0!</v>
      </c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</row>
    <row r="145" spans="1:35">
      <c r="A145" s="146"/>
      <c r="B145" s="146"/>
      <c r="C145" s="146"/>
      <c r="D145" s="146"/>
      <c r="E145" s="146"/>
      <c r="F145" s="146"/>
      <c r="G145" s="146"/>
      <c r="H145" s="272" t="s">
        <v>191</v>
      </c>
      <c r="I145" s="273"/>
      <c r="J145" s="273"/>
      <c r="K145" s="273"/>
      <c r="L145" s="273"/>
      <c r="M145" s="273"/>
      <c r="N145" s="131" t="e">
        <f>SUM(L$56:L$57)/SUM(H19:I19)*1000</f>
        <v>#DIV/0!</v>
      </c>
      <c r="O145" s="131" t="e">
        <f>(L56/H19)*1000</f>
        <v>#DIV/0!</v>
      </c>
      <c r="P145" s="137" t="e">
        <f>(L57/I19)*1000</f>
        <v>#DIV/0!</v>
      </c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</row>
    <row r="146" spans="1:35">
      <c r="A146" s="146"/>
      <c r="B146" s="146"/>
      <c r="C146" s="146"/>
      <c r="D146" s="146"/>
      <c r="E146" s="146"/>
      <c r="F146" s="146"/>
      <c r="G146" s="146"/>
      <c r="H146" s="272" t="s">
        <v>192</v>
      </c>
      <c r="I146" s="273"/>
      <c r="J146" s="273"/>
      <c r="K146" s="273"/>
      <c r="L146" s="273"/>
      <c r="M146" s="273"/>
      <c r="N146" s="131" t="e">
        <f>SUM(M$56:M$57)/SUM(H20:I20)*1000</f>
        <v>#DIV/0!</v>
      </c>
      <c r="O146" s="131" t="e">
        <f>(M56/H20)*1000</f>
        <v>#DIV/0!</v>
      </c>
      <c r="P146" s="137" t="e">
        <f>(M57/I20)*1000</f>
        <v>#DIV/0!</v>
      </c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</row>
    <row r="147" spans="1:35">
      <c r="A147" s="146"/>
      <c r="B147" s="146"/>
      <c r="C147" s="146"/>
      <c r="D147" s="146"/>
      <c r="E147" s="146"/>
      <c r="F147" s="146"/>
      <c r="G147" s="146"/>
      <c r="H147" s="272" t="s">
        <v>193</v>
      </c>
      <c r="I147" s="273"/>
      <c r="J147" s="273"/>
      <c r="K147" s="273"/>
      <c r="L147" s="273"/>
      <c r="M147" s="273"/>
      <c r="N147" s="131" t="e">
        <f>SUM(N$56:N$57)/SUM(H21:I21)*1000</f>
        <v>#DIV/0!</v>
      </c>
      <c r="O147" s="131" t="e">
        <f>(N56/H21)*1000</f>
        <v>#DIV/0!</v>
      </c>
      <c r="P147" s="137" t="e">
        <f>(N57/I21)*1000</f>
        <v>#DIV/0!</v>
      </c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</row>
    <row r="148" spans="1:35">
      <c r="A148" s="146"/>
      <c r="B148" s="146"/>
      <c r="C148" s="146"/>
      <c r="D148" s="146"/>
      <c r="E148" s="146"/>
      <c r="F148" s="146"/>
      <c r="G148" s="146"/>
      <c r="H148" s="272" t="s">
        <v>194</v>
      </c>
      <c r="I148" s="273"/>
      <c r="J148" s="273"/>
      <c r="K148" s="273"/>
      <c r="L148" s="273"/>
      <c r="M148" s="273"/>
      <c r="N148" s="131" t="e">
        <f>SUM(O$56:O$57)/SUM(H22:I22)*1000</f>
        <v>#DIV/0!</v>
      </c>
      <c r="O148" s="131" t="e">
        <f>(O56/H22)*1000</f>
        <v>#DIV/0!</v>
      </c>
      <c r="P148" s="137" t="e">
        <f>(O57/I22)*1000</f>
        <v>#DIV/0!</v>
      </c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</row>
    <row r="149" spans="1:35">
      <c r="A149" s="146"/>
      <c r="B149" s="146"/>
      <c r="C149" s="146"/>
      <c r="D149" s="146"/>
      <c r="E149" s="146"/>
      <c r="F149" s="146"/>
      <c r="G149" s="146"/>
      <c r="H149" s="272" t="s">
        <v>195</v>
      </c>
      <c r="I149" s="273"/>
      <c r="J149" s="273"/>
      <c r="K149" s="273"/>
      <c r="L149" s="273"/>
      <c r="M149" s="273"/>
      <c r="N149" s="131" t="e">
        <f>SUM(P$56:P$57)/SUM(H23:I23)*1000</f>
        <v>#DIV/0!</v>
      </c>
      <c r="O149" s="131" t="e">
        <f>(P56/H23)*1000</f>
        <v>#DIV/0!</v>
      </c>
      <c r="P149" s="137" t="e">
        <f>(P57/I23)*1000</f>
        <v>#DIV/0!</v>
      </c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</row>
    <row r="150" spans="1:35">
      <c r="A150" s="146"/>
      <c r="B150" s="146"/>
      <c r="C150" s="146"/>
      <c r="D150" s="146"/>
      <c r="E150" s="146"/>
      <c r="F150" s="146"/>
      <c r="G150" s="146"/>
      <c r="H150" s="272" t="s">
        <v>196</v>
      </c>
      <c r="I150" s="273"/>
      <c r="J150" s="273"/>
      <c r="K150" s="273"/>
      <c r="L150" s="273"/>
      <c r="M150" s="273"/>
      <c r="N150" s="131" t="e">
        <f>SUM(Q$56:Q$57)/SUM(H24:I24)*1000</f>
        <v>#DIV/0!</v>
      </c>
      <c r="O150" s="131" t="e">
        <f>(Q56/H24)*1000</f>
        <v>#DIV/0!</v>
      </c>
      <c r="P150" s="137" t="e">
        <f>(Q57/I24)*1000</f>
        <v>#DIV/0!</v>
      </c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</row>
    <row r="151" spans="1:35">
      <c r="A151" s="146"/>
      <c r="B151" s="146"/>
      <c r="C151" s="146"/>
      <c r="D151" s="146"/>
      <c r="E151" s="146"/>
      <c r="F151" s="146"/>
      <c r="G151" s="146"/>
      <c r="H151" s="272" t="s">
        <v>197</v>
      </c>
      <c r="I151" s="273"/>
      <c r="J151" s="273"/>
      <c r="K151" s="273"/>
      <c r="L151" s="273"/>
      <c r="M151" s="273"/>
      <c r="N151" s="131" t="e">
        <f>SUM(R$56:R$57)/SUM(H25:I25)*1000</f>
        <v>#DIV/0!</v>
      </c>
      <c r="O151" s="131" t="e">
        <f>(R56/H25)*1000</f>
        <v>#DIV/0!</v>
      </c>
      <c r="P151" s="137" t="e">
        <f>(R57/I25)*1000</f>
        <v>#DIV/0!</v>
      </c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</row>
    <row r="152" spans="1:35">
      <c r="A152" s="146"/>
      <c r="B152" s="146"/>
      <c r="C152" s="146"/>
      <c r="D152" s="146"/>
      <c r="E152" s="146"/>
      <c r="F152" s="146"/>
      <c r="G152" s="146"/>
      <c r="H152" s="272" t="s">
        <v>198</v>
      </c>
      <c r="I152" s="273"/>
      <c r="J152" s="273"/>
      <c r="K152" s="273"/>
      <c r="L152" s="273"/>
      <c r="M152" s="273"/>
      <c r="N152" s="131" t="e">
        <f>SUM(S$56:S$57)/SUM(H26:I26)*1000</f>
        <v>#DIV/0!</v>
      </c>
      <c r="O152" s="131" t="e">
        <f>(S56/H26)*1000</f>
        <v>#DIV/0!</v>
      </c>
      <c r="P152" s="137" t="e">
        <f>(S57/I26)*1000</f>
        <v>#DIV/0!</v>
      </c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</row>
    <row r="153" spans="1:35">
      <c r="A153" s="146"/>
      <c r="B153" s="146"/>
      <c r="C153" s="146"/>
      <c r="D153" s="146"/>
      <c r="E153" s="146"/>
      <c r="F153" s="146"/>
      <c r="G153" s="146"/>
      <c r="H153" s="272" t="s">
        <v>199</v>
      </c>
      <c r="I153" s="273"/>
      <c r="J153" s="273"/>
      <c r="K153" s="273"/>
      <c r="L153" s="273"/>
      <c r="M153" s="273"/>
      <c r="N153" s="131" t="e">
        <f>SUM(T$56:T$57)/SUM(H27:I27)*1000</f>
        <v>#DIV/0!</v>
      </c>
      <c r="O153" s="131" t="e">
        <f>(T56/H27)*1000</f>
        <v>#DIV/0!</v>
      </c>
      <c r="P153" s="137" t="e">
        <f>(T57/I27)*1000</f>
        <v>#DIV/0!</v>
      </c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</row>
    <row r="154" spans="1:35">
      <c r="A154" s="146"/>
      <c r="B154" s="146"/>
      <c r="C154" s="146"/>
      <c r="D154" s="146"/>
      <c r="E154" s="146"/>
      <c r="F154" s="146"/>
      <c r="G154" s="146"/>
      <c r="H154" s="272" t="s">
        <v>200</v>
      </c>
      <c r="I154" s="273"/>
      <c r="J154" s="273"/>
      <c r="K154" s="273"/>
      <c r="L154" s="273"/>
      <c r="M154" s="273"/>
      <c r="N154" s="131" t="e">
        <f>SUM(U$56:U$57)/SUM(H28:I28)*1000</f>
        <v>#DIV/0!</v>
      </c>
      <c r="O154" s="131" t="e">
        <f>(U56/H28)*1000</f>
        <v>#DIV/0!</v>
      </c>
      <c r="P154" s="137" t="e">
        <f>(U57/I28)*1000</f>
        <v>#DIV/0!</v>
      </c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</row>
    <row r="155" spans="1:35">
      <c r="A155" s="146"/>
      <c r="B155" s="146"/>
      <c r="C155" s="146"/>
      <c r="D155" s="146"/>
      <c r="E155" s="146"/>
      <c r="F155" s="146"/>
      <c r="G155" s="146"/>
      <c r="H155" s="272" t="s">
        <v>201</v>
      </c>
      <c r="I155" s="273"/>
      <c r="J155" s="273"/>
      <c r="K155" s="273"/>
      <c r="L155" s="273"/>
      <c r="M155" s="273"/>
      <c r="N155" s="131" t="e">
        <f>SUM(V$56:V$57)/SUM(H29:I29)*1000</f>
        <v>#DIV/0!</v>
      </c>
      <c r="O155" s="131" t="e">
        <f>(V56/H29)*1000</f>
        <v>#DIV/0!</v>
      </c>
      <c r="P155" s="137" t="e">
        <f>(V57/I29)*1000</f>
        <v>#DIV/0!</v>
      </c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</row>
    <row r="156" spans="1:35">
      <c r="A156" s="146"/>
      <c r="B156" s="146"/>
      <c r="C156" s="146"/>
      <c r="D156" s="146"/>
      <c r="E156" s="146"/>
      <c r="F156" s="146"/>
      <c r="G156" s="146"/>
      <c r="H156" s="272" t="s">
        <v>202</v>
      </c>
      <c r="I156" s="273"/>
      <c r="J156" s="273"/>
      <c r="K156" s="273"/>
      <c r="L156" s="273"/>
      <c r="M156" s="273"/>
      <c r="N156" s="131" t="e">
        <f>SUM(W$56:W$57)/SUM(H30:I30)*1000</f>
        <v>#DIV/0!</v>
      </c>
      <c r="O156" s="131" t="e">
        <f>(W56/H30)*1000</f>
        <v>#DIV/0!</v>
      </c>
      <c r="P156" s="137" t="e">
        <f>(W57/I30)*1000</f>
        <v>#DIV/0!</v>
      </c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</row>
    <row r="157" spans="1:35" ht="16.5" thickBot="1">
      <c r="A157" s="146"/>
      <c r="B157" s="146"/>
      <c r="C157" s="146"/>
      <c r="D157" s="146"/>
      <c r="E157" s="146"/>
      <c r="F157" s="146"/>
      <c r="G157" s="146"/>
      <c r="H157" s="274" t="s">
        <v>203</v>
      </c>
      <c r="I157" s="275"/>
      <c r="J157" s="275"/>
      <c r="K157" s="275"/>
      <c r="L157" s="275"/>
      <c r="M157" s="275"/>
      <c r="N157" s="138" t="e">
        <f>SUM(X$56:X$57)/SUM(H31:I31)*1000</f>
        <v>#DIV/0!</v>
      </c>
      <c r="O157" s="138" t="e">
        <f>(X56/H31)*1000</f>
        <v>#DIV/0!</v>
      </c>
      <c r="P157" s="139" t="e">
        <f>(X57/I31)*1000</f>
        <v>#DIV/0!</v>
      </c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</row>
    <row r="158" spans="1:35">
      <c r="A158" s="146"/>
      <c r="B158" s="146"/>
      <c r="C158" s="146"/>
      <c r="D158" s="146"/>
      <c r="E158" s="146"/>
      <c r="F158" s="146"/>
      <c r="G158" s="146"/>
      <c r="H158" s="276" t="s">
        <v>210</v>
      </c>
      <c r="I158" s="277"/>
      <c r="J158" s="277"/>
      <c r="K158" s="277"/>
      <c r="L158" s="277"/>
      <c r="M158" s="278"/>
      <c r="N158" s="53" t="s">
        <v>205</v>
      </c>
      <c r="O158" s="53" t="s">
        <v>206</v>
      </c>
      <c r="P158" s="53" t="s">
        <v>207</v>
      </c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</row>
    <row r="159" spans="1:35" ht="19.5" customHeight="1">
      <c r="A159" s="146"/>
      <c r="B159" s="146"/>
      <c r="C159" s="146"/>
      <c r="D159" s="146"/>
      <c r="E159" s="146"/>
      <c r="F159" s="146"/>
      <c r="G159" s="146"/>
      <c r="H159" s="273" t="s">
        <v>208</v>
      </c>
      <c r="I159" s="273"/>
      <c r="J159" s="273"/>
      <c r="K159" s="273"/>
      <c r="L159" s="273"/>
      <c r="M159" s="273"/>
      <c r="N159" s="131" t="e">
        <f>SUM(C$61:C$66)/SUM($C$56:$E$57)%</f>
        <v>#DIV/0!</v>
      </c>
      <c r="O159" s="131" t="e">
        <f>SUM(C$61:C$62,C$64:C$65)/SUM($C$56:$D$57)%</f>
        <v>#DIV/0!</v>
      </c>
      <c r="P159" s="131" t="e">
        <f>SUM(C$61+C$64)/SUM($C$56:$C$57)%</f>
        <v>#DIV/0!</v>
      </c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</row>
    <row r="160" spans="1:35">
      <c r="A160" s="146"/>
      <c r="B160" s="146"/>
      <c r="C160" s="146"/>
      <c r="D160" s="146"/>
      <c r="E160" s="146"/>
      <c r="F160" s="146"/>
      <c r="G160" s="146"/>
      <c r="H160" s="273" t="s">
        <v>211</v>
      </c>
      <c r="I160" s="273"/>
      <c r="J160" s="273"/>
      <c r="K160" s="273"/>
      <c r="L160" s="273"/>
      <c r="M160" s="273"/>
      <c r="N160" s="131" t="e">
        <f>SUM(D$61:D$66)/SUM($C$56:$E$57)%</f>
        <v>#DIV/0!</v>
      </c>
      <c r="O160" s="131" t="e">
        <f>SUM(D$61:D$62,D$64:D$65)/SUM($C$56:$D$57)%</f>
        <v>#DIV/0!</v>
      </c>
      <c r="P160" s="131" t="e">
        <f>SUM(D$61+D$64)/SUM($C$56:$C$57)%</f>
        <v>#DIV/0!</v>
      </c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</row>
    <row r="161" spans="1:35">
      <c r="A161" s="146"/>
      <c r="B161" s="146"/>
      <c r="C161" s="146"/>
      <c r="D161" s="146"/>
      <c r="E161" s="146"/>
      <c r="F161" s="146"/>
      <c r="G161" s="146"/>
      <c r="H161" s="273" t="s">
        <v>212</v>
      </c>
      <c r="I161" s="273"/>
      <c r="J161" s="273"/>
      <c r="K161" s="273"/>
      <c r="L161" s="273"/>
      <c r="M161" s="273"/>
      <c r="N161" s="131" t="e">
        <f>SUM(E$61:E$66)/SUM($C$56:$E$57)%</f>
        <v>#DIV/0!</v>
      </c>
      <c r="O161" s="131" t="e">
        <f>SUM(E$61:E$62,E$64:E$65)/SUM($C$56:$D$57)%</f>
        <v>#DIV/0!</v>
      </c>
      <c r="P161" s="131" t="e">
        <f>SUM(E$61+E$64)/SUM($C$56:$C$57)%</f>
        <v>#DIV/0!</v>
      </c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</row>
    <row r="162" spans="1:35">
      <c r="A162" s="146"/>
      <c r="B162" s="146"/>
      <c r="C162" s="146"/>
      <c r="D162" s="146"/>
      <c r="E162" s="146"/>
      <c r="F162" s="146"/>
      <c r="G162" s="146"/>
      <c r="H162" s="273" t="s">
        <v>213</v>
      </c>
      <c r="I162" s="273"/>
      <c r="J162" s="273"/>
      <c r="K162" s="273"/>
      <c r="L162" s="273"/>
      <c r="M162" s="273"/>
      <c r="N162" s="131" t="e">
        <f>SUM(F$61:F$66)/SUM($C$56:$E$57)%</f>
        <v>#DIV/0!</v>
      </c>
      <c r="O162" s="131" t="e">
        <f>SUM(F$61:F$62,F$64:F$65)/SUM($C$56:$D$57)%</f>
        <v>#DIV/0!</v>
      </c>
      <c r="P162" s="131" t="e">
        <f>SUM(F$61+F$64)/SUM($C$56:$C$57)%</f>
        <v>#DIV/0!</v>
      </c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</row>
    <row r="163" spans="1:35">
      <c r="A163" s="146"/>
      <c r="B163" s="146"/>
      <c r="C163" s="146"/>
      <c r="D163" s="146"/>
      <c r="E163" s="146"/>
      <c r="F163" s="146"/>
      <c r="G163" s="146"/>
      <c r="H163" s="273" t="s">
        <v>214</v>
      </c>
      <c r="I163" s="273"/>
      <c r="J163" s="273"/>
      <c r="K163" s="273"/>
      <c r="L163" s="273"/>
      <c r="M163" s="273"/>
      <c r="N163" s="131" t="e">
        <f>SUM(G$61:G$66)/SUM($C$56:$E$57)%</f>
        <v>#DIV/0!</v>
      </c>
      <c r="O163" s="131" t="e">
        <f>SUM(G$61:G$62,G$64:G$65)/SUM($C$56:$D$57)%</f>
        <v>#DIV/0!</v>
      </c>
      <c r="P163" s="131" t="e">
        <f>SUM(G$61+G$64)/SUM($C$56:$C$57)%</f>
        <v>#DIV/0!</v>
      </c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</row>
    <row r="164" spans="1:35">
      <c r="A164" s="146"/>
      <c r="B164" s="146"/>
      <c r="C164" s="146"/>
      <c r="D164" s="146"/>
      <c r="E164" s="146"/>
      <c r="F164" s="146"/>
      <c r="G164" s="146"/>
      <c r="H164" s="273" t="s">
        <v>215</v>
      </c>
      <c r="I164" s="273"/>
      <c r="J164" s="273"/>
      <c r="K164" s="273"/>
      <c r="L164" s="273"/>
      <c r="M164" s="273"/>
      <c r="N164" s="131" t="e">
        <f>SUM(H$61:H$66)/SUM($C$56:$E$57)%</f>
        <v>#DIV/0!</v>
      </c>
      <c r="O164" s="131" t="e">
        <f>SUM(H$61:H$62,H$64:H$65)/SUM($C$56:$D$57)%</f>
        <v>#DIV/0!</v>
      </c>
      <c r="P164" s="131" t="e">
        <f>SUM(H$61+H$64)/SUM($C$56:$C$57)%</f>
        <v>#DIV/0!</v>
      </c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</row>
    <row r="165" spans="1:35">
      <c r="A165" s="146"/>
      <c r="B165" s="146"/>
      <c r="C165" s="146"/>
      <c r="D165" s="146"/>
      <c r="E165" s="146"/>
      <c r="F165" s="146"/>
      <c r="G165" s="146"/>
      <c r="H165" s="273" t="s">
        <v>216</v>
      </c>
      <c r="I165" s="273"/>
      <c r="J165" s="273"/>
      <c r="K165" s="273"/>
      <c r="L165" s="273"/>
      <c r="M165" s="273"/>
      <c r="N165" s="131" t="e">
        <f>SUM(I$61:I$66)/SUM($C$56:$E$57)%</f>
        <v>#DIV/0!</v>
      </c>
      <c r="O165" s="131" t="e">
        <f>SUM(I$61:I$62,I$64:I$65)/SUM($C$56:$D$57)%</f>
        <v>#DIV/0!</v>
      </c>
      <c r="P165" s="131" t="e">
        <f>SUM(I$61+I$64)/SUM($C$56:$C$57)%</f>
        <v>#DIV/0!</v>
      </c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</row>
    <row r="166" spans="1:35">
      <c r="A166" s="146"/>
      <c r="B166" s="146"/>
      <c r="C166" s="146"/>
      <c r="D166" s="146"/>
      <c r="E166" s="146"/>
      <c r="F166" s="146"/>
      <c r="G166" s="146"/>
      <c r="H166" s="273" t="s">
        <v>217</v>
      </c>
      <c r="I166" s="273"/>
      <c r="J166" s="273"/>
      <c r="K166" s="273"/>
      <c r="L166" s="273"/>
      <c r="M166" s="273"/>
      <c r="N166" s="131" t="e">
        <f>SUM(J$61:J$66)/SUM($C$56:$E$57)%</f>
        <v>#DIV/0!</v>
      </c>
      <c r="O166" s="131" t="e">
        <f>SUM(J$61:J$62,J$64:J$65)/SUM($C$56:$D$57)%</f>
        <v>#DIV/0!</v>
      </c>
      <c r="P166" s="131" t="e">
        <f>SUM(J$61+J$64)/SUM($C$56:$C$57)%</f>
        <v>#DIV/0!</v>
      </c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</row>
    <row r="167" spans="1:35">
      <c r="A167" s="146"/>
      <c r="B167" s="146"/>
      <c r="C167" s="146"/>
      <c r="D167" s="146"/>
      <c r="E167" s="146"/>
      <c r="F167" s="146"/>
      <c r="G167" s="146"/>
      <c r="H167" s="273" t="s">
        <v>218</v>
      </c>
      <c r="I167" s="273"/>
      <c r="J167" s="273"/>
      <c r="K167" s="273"/>
      <c r="L167" s="273"/>
      <c r="M167" s="273"/>
      <c r="N167" s="131" t="e">
        <f>SUM(K$61:K$66)/SUM($C$56:$E$57)%</f>
        <v>#DIV/0!</v>
      </c>
      <c r="O167" s="131" t="e">
        <f>SUM(K$61:K$62,K$64:K$65)/SUM($C$56:$D$57)%</f>
        <v>#DIV/0!</v>
      </c>
      <c r="P167" s="131" t="e">
        <f>SUM(K$61+K$64)/SUM($C$56:$C$57)%</f>
        <v>#DIV/0!</v>
      </c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</row>
    <row r="168" spans="1:3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</row>
    <row r="169" spans="1:3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</row>
    <row r="170" spans="1:3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</row>
    <row r="171" spans="1:3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</row>
    <row r="172" spans="1:3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</row>
    <row r="173" spans="1:3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</row>
    <row r="174" spans="1:3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</row>
    <row r="175" spans="1:3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</row>
    <row r="176" spans="1:3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</row>
    <row r="177" spans="1:3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</row>
    <row r="178" spans="1:3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</row>
    <row r="179" spans="1:3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</row>
  </sheetData>
  <sheetProtection algorithmName="SHA-512" hashValue="mXzh7rzP1501vdJCNm2HbH58z41uTcKFYtW681SXMutlAzmJxwd2i5yTu3gf2wDR0cjMWKZlRiZKY0krgXghKA==" saltValue="NnrvQxlE5BiGE9WdeiMUBA==" spinCount="100000" sheet="1" objects="1" scenarios="1"/>
  <protectedRanges>
    <protectedRange password="CE28" sqref="D11:D14 D24:D31 G11:G14 G24:G31" name="Range2_1"/>
    <protectedRange password="CE28" sqref="F63:G63 F65:G66 I63 I65:I66" name="Range7"/>
  </protectedRanges>
  <mergeCells count="195">
    <mergeCell ref="H167:M167"/>
    <mergeCell ref="H162:M162"/>
    <mergeCell ref="H163:M163"/>
    <mergeCell ref="H164:M164"/>
    <mergeCell ref="H144:M144"/>
    <mergeCell ref="H145:M145"/>
    <mergeCell ref="H146:M146"/>
    <mergeCell ref="H165:M165"/>
    <mergeCell ref="H166:M166"/>
    <mergeCell ref="H156:M156"/>
    <mergeCell ref="H157:M157"/>
    <mergeCell ref="H158:M158"/>
    <mergeCell ref="H159:M159"/>
    <mergeCell ref="H160:M160"/>
    <mergeCell ref="H161:M161"/>
    <mergeCell ref="H153:M153"/>
    <mergeCell ref="H154:M154"/>
    <mergeCell ref="H155:M155"/>
    <mergeCell ref="H141:M141"/>
    <mergeCell ref="H142:M142"/>
    <mergeCell ref="H143:M143"/>
    <mergeCell ref="H150:M150"/>
    <mergeCell ref="H151:M151"/>
    <mergeCell ref="H152:M152"/>
    <mergeCell ref="A138:F138"/>
    <mergeCell ref="H138:M138"/>
    <mergeCell ref="A139:F139"/>
    <mergeCell ref="H139:M139"/>
    <mergeCell ref="H140:M140"/>
    <mergeCell ref="H147:M147"/>
    <mergeCell ref="H148:M148"/>
    <mergeCell ref="H149:M149"/>
    <mergeCell ref="A140:F140"/>
    <mergeCell ref="A135:F135"/>
    <mergeCell ref="H135:M135"/>
    <mergeCell ref="A136:F136"/>
    <mergeCell ref="H136:M136"/>
    <mergeCell ref="A137:F137"/>
    <mergeCell ref="H137:M137"/>
    <mergeCell ref="A132:F132"/>
    <mergeCell ref="H132:M132"/>
    <mergeCell ref="A133:F133"/>
    <mergeCell ref="H133:M133"/>
    <mergeCell ref="A134:F134"/>
    <mergeCell ref="H134:M134"/>
    <mergeCell ref="A129:F129"/>
    <mergeCell ref="A130:F130"/>
    <mergeCell ref="A131:F131"/>
    <mergeCell ref="H131:M131"/>
    <mergeCell ref="A126:F126"/>
    <mergeCell ref="H126:M126"/>
    <mergeCell ref="A127:F127"/>
    <mergeCell ref="H127:M127"/>
    <mergeCell ref="A128:F128"/>
    <mergeCell ref="H128:M128"/>
    <mergeCell ref="H129:M129"/>
    <mergeCell ref="H130:P130"/>
    <mergeCell ref="A123:F123"/>
    <mergeCell ref="H123:M123"/>
    <mergeCell ref="A124:F124"/>
    <mergeCell ref="H124:M124"/>
    <mergeCell ref="A125:F125"/>
    <mergeCell ref="H125:M125"/>
    <mergeCell ref="A120:F120"/>
    <mergeCell ref="A121:F121"/>
    <mergeCell ref="H121:M121"/>
    <mergeCell ref="A122:F122"/>
    <mergeCell ref="H122:M122"/>
    <mergeCell ref="H119:P120"/>
    <mergeCell ref="A117:F117"/>
    <mergeCell ref="H117:M117"/>
    <mergeCell ref="A118:F118"/>
    <mergeCell ref="H118:M118"/>
    <mergeCell ref="A119:F119"/>
    <mergeCell ref="A114:F114"/>
    <mergeCell ref="H114:M114"/>
    <mergeCell ref="A115:F115"/>
    <mergeCell ref="H115:M115"/>
    <mergeCell ref="A116:F116"/>
    <mergeCell ref="H116:M116"/>
    <mergeCell ref="A110:F110"/>
    <mergeCell ref="H110:M110"/>
    <mergeCell ref="A111:F111"/>
    <mergeCell ref="A113:F113"/>
    <mergeCell ref="H113:M113"/>
    <mergeCell ref="A112:F112"/>
    <mergeCell ref="H111:M112"/>
    <mergeCell ref="A107:F107"/>
    <mergeCell ref="H107:M107"/>
    <mergeCell ref="A108:F108"/>
    <mergeCell ref="H108:M108"/>
    <mergeCell ref="A109:F109"/>
    <mergeCell ref="H109:M109"/>
    <mergeCell ref="A104:F104"/>
    <mergeCell ref="H104:M104"/>
    <mergeCell ref="A105:F105"/>
    <mergeCell ref="H105:M105"/>
    <mergeCell ref="A106:F106"/>
    <mergeCell ref="H106:M106"/>
    <mergeCell ref="A96:E96"/>
    <mergeCell ref="H96:L96"/>
    <mergeCell ref="A102:F102"/>
    <mergeCell ref="H102:M102"/>
    <mergeCell ref="A103:F103"/>
    <mergeCell ref="H103:M103"/>
    <mergeCell ref="A93:E93"/>
    <mergeCell ref="H93:L93"/>
    <mergeCell ref="A94:E94"/>
    <mergeCell ref="H94:L94"/>
    <mergeCell ref="A95:E95"/>
    <mergeCell ref="H95:L95"/>
    <mergeCell ref="H97:L97"/>
    <mergeCell ref="A90:E90"/>
    <mergeCell ref="H90:L90"/>
    <mergeCell ref="A91:E91"/>
    <mergeCell ref="H91:L91"/>
    <mergeCell ref="A92:E92"/>
    <mergeCell ref="H92:L92"/>
    <mergeCell ref="A88:E88"/>
    <mergeCell ref="H88:L88"/>
    <mergeCell ref="A89:E89"/>
    <mergeCell ref="H89:L89"/>
    <mergeCell ref="A70:A74"/>
    <mergeCell ref="A75:A79"/>
    <mergeCell ref="A81:N83"/>
    <mergeCell ref="A85:E85"/>
    <mergeCell ref="H85:L85"/>
    <mergeCell ref="A86:E86"/>
    <mergeCell ref="H86:L86"/>
    <mergeCell ref="A64:A66"/>
    <mergeCell ref="A68:K68"/>
    <mergeCell ref="F42:G42"/>
    <mergeCell ref="H42:I42"/>
    <mergeCell ref="J42:K42"/>
    <mergeCell ref="A50:F50"/>
    <mergeCell ref="A52:A53"/>
    <mergeCell ref="A87:E87"/>
    <mergeCell ref="H87:L87"/>
    <mergeCell ref="U42:V42"/>
    <mergeCell ref="W42:X42"/>
    <mergeCell ref="S43:T43"/>
    <mergeCell ref="S44:T44"/>
    <mergeCell ref="S45:T45"/>
    <mergeCell ref="A54:A55"/>
    <mergeCell ref="A56:A57"/>
    <mergeCell ref="A59:K59"/>
    <mergeCell ref="A61:A63"/>
    <mergeCell ref="A41:E41"/>
    <mergeCell ref="B42:C42"/>
    <mergeCell ref="D42:E42"/>
    <mergeCell ref="U35:X35"/>
    <mergeCell ref="Y35:Z36"/>
    <mergeCell ref="AA35:AB36"/>
    <mergeCell ref="AD35:AF35"/>
    <mergeCell ref="F36:G36"/>
    <mergeCell ref="H36:I36"/>
    <mergeCell ref="J36:K36"/>
    <mergeCell ref="L36:L37"/>
    <mergeCell ref="M36:M37"/>
    <mergeCell ref="N36:N37"/>
    <mergeCell ref="S36:S37"/>
    <mergeCell ref="T36:T37"/>
    <mergeCell ref="U36:U37"/>
    <mergeCell ref="V36:X36"/>
    <mergeCell ref="Y42:Z42"/>
    <mergeCell ref="AB42:AC42"/>
    <mergeCell ref="AE42:AF42"/>
    <mergeCell ref="L42:M42"/>
    <mergeCell ref="N42:O42"/>
    <mergeCell ref="P42:Q42"/>
    <mergeCell ref="R42:T42"/>
    <mergeCell ref="AH42:AI42"/>
    <mergeCell ref="N111:N112"/>
    <mergeCell ref="O111:O112"/>
    <mergeCell ref="P111:P112"/>
    <mergeCell ref="A2:C2"/>
    <mergeCell ref="A7:J7"/>
    <mergeCell ref="B8:D8"/>
    <mergeCell ref="E8:G8"/>
    <mergeCell ref="H8:J8"/>
    <mergeCell ref="C9:D9"/>
    <mergeCell ref="F9:G9"/>
    <mergeCell ref="I9:J9"/>
    <mergeCell ref="A34:K34"/>
    <mergeCell ref="A35:A37"/>
    <mergeCell ref="B35:C36"/>
    <mergeCell ref="D35:E36"/>
    <mergeCell ref="F35:K35"/>
    <mergeCell ref="L35:T35"/>
    <mergeCell ref="O36:O37"/>
    <mergeCell ref="P36:P37"/>
    <mergeCell ref="Q36:Q37"/>
    <mergeCell ref="R36:R37"/>
    <mergeCell ref="S46:T46"/>
    <mergeCell ref="S47:T47"/>
  </mergeCells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4" name="Option Button 1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5" name="Option Button 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" r:id="rId6" name="Option Button 4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" r:id="rId7" name="Option Button 5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" r:id="rId8" name="Option Button 6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" r:id="rId9" name="Option Button 7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" r:id="rId10" name="Option Button 8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" r:id="rId11" name="Option Button 9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" r:id="rId12" name="Option Button 10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" r:id="rId13" name="Option Button 1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" r:id="rId14" name="Option Button 12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" r:id="rId15" name="Option Button 13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5" r:id="rId16" name="Option Button 14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6" r:id="rId17" name="Option Button 15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7" r:id="rId18" name="Option Button 16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8" r:id="rId19" name="Option Button 17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9" r:id="rId20" name="Option Button 18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0" r:id="rId21" name="Option Button 19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1" r:id="rId22" name="Option Button 20">
              <controlPr defaultSize="0" autoFill="0" autoLine="0" autoPict="0" altText="تعداد">
                <anchor moveWithCells="1">
                  <from>
                    <xdr:col>12</xdr:col>
                    <xdr:colOff>476250</xdr:colOff>
                    <xdr:row>97</xdr:row>
                    <xdr:rowOff>38100</xdr:rowOff>
                  </from>
                  <to>
                    <xdr:col>13</xdr:col>
                    <xdr:colOff>190500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2" r:id="rId23" name="Option Button 21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3" r:id="rId24" name="Option Button 22">
              <controlPr defaultSize="0" autoFill="0" autoLine="0" autoPict="0" altText="تعداد">
                <anchor moveWithCells="1">
                  <from>
                    <xdr:col>12</xdr:col>
                    <xdr:colOff>466725</xdr:colOff>
                    <xdr:row>97</xdr:row>
                    <xdr:rowOff>266700</xdr:rowOff>
                  </from>
                  <to>
                    <xdr:col>13</xdr:col>
                    <xdr:colOff>180975</xdr:colOff>
                    <xdr:row>98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مرکز23</vt:lpstr>
      <vt:lpstr>مرک22</vt:lpstr>
      <vt:lpstr>مرک21</vt:lpstr>
      <vt:lpstr>مرکز20</vt:lpstr>
      <vt:lpstr>مرک19)</vt:lpstr>
      <vt:lpstr>مرکز18</vt:lpstr>
      <vt:lpstr>مرکز17)</vt:lpstr>
      <vt:lpstr>مرکز16</vt:lpstr>
      <vt:lpstr>مرکز15</vt:lpstr>
      <vt:lpstr>مرکز14</vt:lpstr>
      <vt:lpstr>مرکز13</vt:lpstr>
      <vt:lpstr>مرکز12</vt:lpstr>
      <vt:lpstr>مرکز11</vt:lpstr>
      <vt:lpstr>مرکز10</vt:lpstr>
      <vt:lpstr>مرکز9</vt:lpstr>
      <vt:lpstr>مرکز8</vt:lpstr>
      <vt:lpstr>مرکز7</vt:lpstr>
      <vt:lpstr>مرکز6</vt:lpstr>
      <vt:lpstr>مرکز 5</vt:lpstr>
      <vt:lpstr>مرکز 4</vt:lpstr>
      <vt:lpstr>مرکز 3</vt:lpstr>
      <vt:lpstr>مرکز 2</vt:lpstr>
      <vt:lpstr>مرکز 1</vt:lpstr>
      <vt:lpstr>کل شهرستان</vt:lpstr>
      <vt:lpstr>شاخصها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</dc:creator>
  <cp:lastModifiedBy>amar v rayaneh</cp:lastModifiedBy>
  <cp:lastPrinted>2016-10-15T08:29:15Z</cp:lastPrinted>
  <dcterms:created xsi:type="dcterms:W3CDTF">2014-09-21T04:18:51Z</dcterms:created>
  <dcterms:modified xsi:type="dcterms:W3CDTF">2022-10-18T11:08:41Z</dcterms:modified>
</cp:coreProperties>
</file>